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41" activeTab="14"/>
  </bookViews>
  <sheets>
    <sheet name="List" sheetId="1" r:id="rId1"/>
    <sheet name="General Instructions" sheetId="2" r:id="rId2"/>
    <sheet name="Additional Clarifications" sheetId="3" r:id="rId3"/>
    <sheet name="Annex" sheetId="4" r:id="rId4"/>
    <sheet name="Table 1" sheetId="5" r:id="rId5"/>
    <sheet name="Table 2" sheetId="6" r:id="rId6"/>
    <sheet name="Table 2a" sheetId="7" r:id="rId7"/>
    <sheet name="Table 3" sheetId="8" r:id="rId8"/>
    <sheet name="Table 4a" sheetId="9" r:id="rId9"/>
    <sheet name="Table 4b" sheetId="10" r:id="rId10"/>
    <sheet name="Table 5" sheetId="11" r:id="rId11"/>
    <sheet name="Table 6" sheetId="12" r:id="rId12"/>
    <sheet name="Table 7" sheetId="13" r:id="rId13"/>
    <sheet name="Table 8a" sheetId="14" r:id="rId14"/>
    <sheet name="Table 8b" sheetId="15" r:id="rId15"/>
  </sheets>
  <definedNames>
    <definedName name="_xlnm.Print_Area" localSheetId="3">'Annex'!$A$5:$P$14</definedName>
    <definedName name="_xlnm.Print_Area" localSheetId="0">'List'!$A$1:$P$10</definedName>
    <definedName name="_xlnm.Print_Area" localSheetId="4">'Table 1'!$A$1:$G$50</definedName>
    <definedName name="_xlnm.Print_Area" localSheetId="5">'Table 2'!$A$14:$M$349</definedName>
    <definedName name="_xlnm.Print_Titles" localSheetId="5">'Table 2'!$14:$18</definedName>
    <definedName name="_xlnm.Print_Area" localSheetId="6">'Table 2a'!$A$1:$K$50</definedName>
    <definedName name="_xlnm.Print_Area" localSheetId="7">'Table 3'!$A$6:$E$22</definedName>
    <definedName name="_xlnm.Print_Area" localSheetId="8">'Table 4a'!$A$1:$O$51</definedName>
    <definedName name="_xlnm.Print_Area" localSheetId="9">'Table 4b'!$A$1:$F$31</definedName>
    <definedName name="_xlnm.Print_Area" localSheetId="10">'Table 5'!$A$1:$D$98</definedName>
    <definedName name="_xlnm.Print_Area" localSheetId="11">'Table 6'!$A$10:$G$36</definedName>
    <definedName name="_xlnm.Print_Area" localSheetId="12">'Table 7'!$A$1:$F$50</definedName>
    <definedName name="_xlnm.Print_Area" localSheetId="13">'Table 8a'!$A$1:$E$27</definedName>
    <definedName name="_xlnm.Print_Area" localSheetId="14">'Table 8b'!$A$1:$D$45</definedName>
    <definedName name="AssetCategories_4">'Annex'!$O$6:$O$10</definedName>
    <definedName name="AssetCategories">'List'!$O$2:$O$6</definedName>
    <definedName name="BizLine_4">'Annex'!$S$6:$S$7</definedName>
    <definedName name="BizLine">'List'!$S$2:$S$10</definedName>
    <definedName name="Collateral_4">'Annex'!$N$6:$N$7</definedName>
    <definedName name="Collateral">'List'!$N$2:$N$3</definedName>
    <definedName name="Country1_4">'Annex'!$H$6:$H$242</definedName>
    <definedName name="Country1">'List'!$H$2:$H$238</definedName>
    <definedName name="Country2_4">'Annex'!$I$5:$I$237</definedName>
    <definedName name="Country2">'List'!$I$2:$I$233</definedName>
    <definedName name="Coupon_4">'Annex'!$K$6:$K$8</definedName>
    <definedName name="Coupon">'List'!$K$2:$K$4</definedName>
    <definedName name="CreditRating_4">'Annex'!$L$5:$L$20</definedName>
    <definedName name="CreditRating">'List'!$L$2:$L$19</definedName>
    <definedName name="CreditRatingAgency_4">'Annex'!$M$4:$M$12</definedName>
    <definedName name="CreditRatingAgency">'List'!$M$2:$M$7</definedName>
    <definedName name="currency_4">'Annex'!$J$5:$J$46</definedName>
    <definedName name="currency">'List'!$J$2:$J$42</definedName>
    <definedName name="Debt_4">'Annex'!$C$5:$C$7</definedName>
    <definedName name="Debt">'List'!$C$2:$C$4</definedName>
    <definedName name="Derivatives_4">'Annex'!$P$5:$P$13</definedName>
    <definedName name="Derivatives">'List'!$P$2:$P$9</definedName>
    <definedName name="Equities_4">'Annex'!$B$5:$B$6</definedName>
    <definedName name="Equities">'List'!$B$2:$B$3</definedName>
    <definedName name="Fund_4">'Annex'!$A$5:$A$13</definedName>
    <definedName name="Fund">'List'!$A$2:$A$10</definedName>
    <definedName name="Industry.Debt_4">'Annex'!$G$5:$G$12</definedName>
    <definedName name="Industry.Debt">'List'!$G$2:$G$17</definedName>
    <definedName name="Industry.Equities_4">'Annex'!$F$5:$F$9</definedName>
    <definedName name="Industry.Equities">'List'!$F$2:$F$14</definedName>
    <definedName name="Listing1_4">'Annex'!$D$5:$D$6</definedName>
    <definedName name="Listing1">'List'!$D$2:$D$3</definedName>
    <definedName name="Listing2_4">'Annex'!$E$5:$E$6</definedName>
    <definedName name="Listing2">'List'!$E$2:$E$3</definedName>
    <definedName name="Managed_4">'Annex'!$Q$6:$Q$7</definedName>
    <definedName name="Managed">'List'!$Q$2:$Q$3</definedName>
    <definedName name="_xlnm.Print_Area_4">'Annex'!$A$5:$P$14</definedName>
    <definedName name="_xlnm.Print_Area_1">'List'!$A$1:$P$10</definedName>
    <definedName name="_xlnm.Print_Area_5">'Table 1'!$A$1:$G$50</definedName>
    <definedName name="_xlnm.Print_Area_6">'Table 2'!$A$14:$M$349</definedName>
    <definedName name="_xlnm.Print_Area_7">'Table 2a'!$A$1:$K$50</definedName>
    <definedName name="_xlnm.Print_Area_8">'Table 3'!$A$6:$E$22</definedName>
    <definedName name="_xlnm.Print_Area_9">'Table 4a'!$A$1:$O$51</definedName>
    <definedName name="_xlnm.Print_Area_10">'Table 4b'!$A$1:$F$31</definedName>
    <definedName name="_xlnm.Print_Area_11">'Table 5'!$A$1:$D$98</definedName>
    <definedName name="_xlnm.Print_Area_12">'Table 6'!$A$10:$G$36</definedName>
    <definedName name="_xlnm.Print_Area_13">'Table 7'!$A$1:$F$50</definedName>
    <definedName name="_xlnm.Print_Area_14">'Table 8a'!$A$1:$E$27</definedName>
    <definedName name="_xlnm.Print_Area_15">'Table 8b'!$A$1:$D$45</definedName>
    <definedName name="_xlnm.Print_Titles_6">'Table 2'!$14:$18</definedName>
    <definedName name="YN_4">'Annex'!$R$6:$R$7</definedName>
    <definedName name="YN">'List'!$R$2:$R$3</definedName>
  </definedNames>
  <calcPr fullCalcOnLoad="1"/>
</workbook>
</file>

<file path=xl/sharedStrings.xml><?xml version="1.0" encoding="utf-8"?>
<sst xmlns="http://schemas.openxmlformats.org/spreadsheetml/2006/main" count="7037" uniqueCount="1005">
  <si>
    <t>Fund</t>
  </si>
  <si>
    <t>Type of Equity Securities</t>
  </si>
  <si>
    <t>Type of Debt Securities</t>
  </si>
  <si>
    <t>List/Unlisted</t>
  </si>
  <si>
    <t>Listed/OTC</t>
  </si>
  <si>
    <t>Industry Group - Equities</t>
  </si>
  <si>
    <t>Industry Group - Debt</t>
  </si>
  <si>
    <t>Country1</t>
  </si>
  <si>
    <t>Country2</t>
  </si>
  <si>
    <t>Currency</t>
  </si>
  <si>
    <t>Coupon Type</t>
  </si>
  <si>
    <t>Credit Rating</t>
  </si>
  <si>
    <t>Credit Rating Agency</t>
  </si>
  <si>
    <t>Collateral type</t>
  </si>
  <si>
    <t>Broad Asset Categories</t>
  </si>
  <si>
    <t>Type of Derivatives</t>
  </si>
  <si>
    <t>Managed By</t>
  </si>
  <si>
    <t>Y/N</t>
  </si>
  <si>
    <t>BizLine</t>
  </si>
  <si>
    <t>SIFG</t>
  </si>
  <si>
    <t>Collective Investment Scheme</t>
  </si>
  <si>
    <t>Government Debt Securities</t>
  </si>
  <si>
    <t>Listed</t>
  </si>
  <si>
    <t>Banks (4010)</t>
  </si>
  <si>
    <t>SINGAPORE</t>
  </si>
  <si>
    <t>SGD</t>
  </si>
  <si>
    <t>Fixed</t>
  </si>
  <si>
    <t>AAA or equivalent</t>
  </si>
  <si>
    <t>S&amp;P</t>
  </si>
  <si>
    <t>Secured</t>
  </si>
  <si>
    <t>Foreign Exchange</t>
  </si>
  <si>
    <t>Call Option</t>
  </si>
  <si>
    <t>Head Office/Parent</t>
  </si>
  <si>
    <t>Y</t>
  </si>
  <si>
    <t>General insurance - Property (direct)</t>
  </si>
  <si>
    <t>OIFG</t>
  </si>
  <si>
    <t>Other Equity Securities</t>
  </si>
  <si>
    <t>Corporate Debt Securities</t>
  </si>
  <si>
    <t>Unlisted</t>
  </si>
  <si>
    <t>OTC</t>
  </si>
  <si>
    <t>Diversified Financials (4020)</t>
  </si>
  <si>
    <t>AFGHANISTAN</t>
  </si>
  <si>
    <t>AUD</t>
  </si>
  <si>
    <t>Floating</t>
  </si>
  <si>
    <t>AA+ or equivalent</t>
  </si>
  <si>
    <t>Moody's</t>
  </si>
  <si>
    <t>Unsecured</t>
  </si>
  <si>
    <t>Interest Rate</t>
  </si>
  <si>
    <t>Put Option</t>
  </si>
  <si>
    <t>Outsourced Entity</t>
  </si>
  <si>
    <t>N</t>
  </si>
  <si>
    <t>General insurance - Property (treaty proportional)</t>
  </si>
  <si>
    <t>SIFN</t>
  </si>
  <si>
    <t>Structured Debt Securities and others</t>
  </si>
  <si>
    <t>Insurance (4030)</t>
  </si>
  <si>
    <t>ALBANIA</t>
  </si>
  <si>
    <t>CAD</t>
  </si>
  <si>
    <t>Zero Coupon</t>
  </si>
  <si>
    <t>AA or equivalent</t>
  </si>
  <si>
    <t>Fitch</t>
  </si>
  <si>
    <t>Commodities</t>
  </si>
  <si>
    <t>Swaption</t>
  </si>
  <si>
    <t>General insurance - Property (treaty non proportional)</t>
  </si>
  <si>
    <t>OIFN</t>
  </si>
  <si>
    <t>Real Estate (4040)</t>
  </si>
  <si>
    <t>ALGERIA</t>
  </si>
  <si>
    <t>EUR</t>
  </si>
  <si>
    <t>AA- or equivalent</t>
  </si>
  <si>
    <t>AM Best</t>
  </si>
  <si>
    <t>Equities</t>
  </si>
  <si>
    <t>Other Option</t>
  </si>
  <si>
    <t>General insurance - Property (facultative proportional)</t>
  </si>
  <si>
    <t>SIFP</t>
  </si>
  <si>
    <t>Energy (10)</t>
  </si>
  <si>
    <t>AMERICAN SAMOA</t>
  </si>
  <si>
    <t>GBP</t>
  </si>
  <si>
    <t>A+ or equivalent</t>
  </si>
  <si>
    <t>Others</t>
  </si>
  <si>
    <t>Credit-related</t>
  </si>
  <si>
    <t>Futures</t>
  </si>
  <si>
    <t>General insurance - Property (facultative non proportional)</t>
  </si>
  <si>
    <t>OIFP</t>
  </si>
  <si>
    <t>Materials (15)</t>
  </si>
  <si>
    <t>ANDORRA</t>
  </si>
  <si>
    <t>JPY</t>
  </si>
  <si>
    <t>A or equivalent</t>
  </si>
  <si>
    <t>N/A</t>
  </si>
  <si>
    <t>Forwards</t>
  </si>
  <si>
    <t>General insurance - Casualty (direct)</t>
  </si>
  <si>
    <t>SHF</t>
  </si>
  <si>
    <t>Industrials (20)</t>
  </si>
  <si>
    <t>ANGUILLA</t>
  </si>
  <si>
    <t>USD</t>
  </si>
  <si>
    <t>A- or equivalent</t>
  </si>
  <si>
    <t>Swap</t>
  </si>
  <si>
    <t>General insurance - Casualty (treaty proportional)</t>
  </si>
  <si>
    <t>SIFNU</t>
  </si>
  <si>
    <t>Consumer Discretionary (25)</t>
  </si>
  <si>
    <t>ANTIGUA &amp; BARBUDA</t>
  </si>
  <si>
    <t>AED</t>
  </si>
  <si>
    <t>BBB+ or equivalent</t>
  </si>
  <si>
    <t>Other Derivatives</t>
  </si>
  <si>
    <t>General insurance - Casualty (treaty non proportional)</t>
  </si>
  <si>
    <t>OIFNU</t>
  </si>
  <si>
    <t>Consumer Staples (30)</t>
  </si>
  <si>
    <t>ARGENTINA</t>
  </si>
  <si>
    <t>BD</t>
  </si>
  <si>
    <t>BBB or equivalent</t>
  </si>
  <si>
    <t>General insurance - Casualty (facultative proportional)</t>
  </si>
  <si>
    <t>Health Care (35)</t>
  </si>
  <si>
    <t>ARMENIA</t>
  </si>
  <si>
    <t>BFR</t>
  </si>
  <si>
    <t>BBB- or equivalent</t>
  </si>
  <si>
    <t>General insurance - Casualty (facultative non proportional)</t>
  </si>
  <si>
    <t>Information Technology (45)</t>
  </si>
  <si>
    <t>ARUBA</t>
  </si>
  <si>
    <t>CHF</t>
  </si>
  <si>
    <t>BB+ or equivalent</t>
  </si>
  <si>
    <t>Life insurance</t>
  </si>
  <si>
    <t>Telecommunication Services (50)</t>
  </si>
  <si>
    <t>AUSTRALIA</t>
  </si>
  <si>
    <t>CNY</t>
  </si>
  <si>
    <t>BB or equivalent</t>
  </si>
  <si>
    <t>Utilities (55)</t>
  </si>
  <si>
    <t>AUSTRIA</t>
  </si>
  <si>
    <t>DKK</t>
  </si>
  <si>
    <t>BB- or equivalent</t>
  </si>
  <si>
    <t>Government</t>
  </si>
  <si>
    <t>AZERBAIJAN</t>
  </si>
  <si>
    <t>DM</t>
  </si>
  <si>
    <t>B+ or equivalent</t>
  </si>
  <si>
    <t>Semi-government</t>
  </si>
  <si>
    <t>BAHAMAS</t>
  </si>
  <si>
    <t>ECU</t>
  </si>
  <si>
    <t>B or equivalent</t>
  </si>
  <si>
    <t>Supranational</t>
  </si>
  <si>
    <t>BAHRAIN</t>
  </si>
  <si>
    <t>ESC</t>
  </si>
  <si>
    <t>B- or equivalent</t>
  </si>
  <si>
    <t>BANGLADESH</t>
  </si>
  <si>
    <t>FFR</t>
  </si>
  <si>
    <t>CCC+ and below</t>
  </si>
  <si>
    <t>BARBADOS</t>
  </si>
  <si>
    <t>HKD</t>
  </si>
  <si>
    <t>Unrated</t>
  </si>
  <si>
    <t>BELGIUM</t>
  </si>
  <si>
    <t>IDR</t>
  </si>
  <si>
    <t>BELIZE</t>
  </si>
  <si>
    <t>IND</t>
  </si>
  <si>
    <t>BENIN</t>
  </si>
  <si>
    <t>KRW</t>
  </si>
  <si>
    <t>BERMUDA</t>
  </si>
  <si>
    <t>KWD</t>
  </si>
  <si>
    <t>BHUTAN</t>
  </si>
  <si>
    <t>KYAT</t>
  </si>
  <si>
    <t>BOLIVIA</t>
  </si>
  <si>
    <t>LBP</t>
  </si>
  <si>
    <t>BOSNIA &amp; HERCEGOVINA</t>
  </si>
  <si>
    <t>LIRA</t>
  </si>
  <si>
    <t>BOTSWANA</t>
  </si>
  <si>
    <t>MYR</t>
  </si>
  <si>
    <t>BOUVET ISLANDS</t>
  </si>
  <si>
    <t>NGL</t>
  </si>
  <si>
    <t>BRAZIL</t>
  </si>
  <si>
    <t>NOK</t>
  </si>
  <si>
    <t>BRITISH VIRGIN ISLANDS</t>
  </si>
  <si>
    <t>NZD</t>
  </si>
  <si>
    <t>BRUNEI</t>
  </si>
  <si>
    <t>OAM</t>
  </si>
  <si>
    <t>BULGARIA</t>
  </si>
  <si>
    <t>OAS</t>
  </si>
  <si>
    <t>BURKINA FASO</t>
  </si>
  <si>
    <t>OEU</t>
  </si>
  <si>
    <t>BURUNDI</t>
  </si>
  <si>
    <t>PESETA</t>
  </si>
  <si>
    <t>BYELORUSSIA</t>
  </si>
  <si>
    <t>PHP</t>
  </si>
  <si>
    <t>CAMBODIA</t>
  </si>
  <si>
    <t>RAND</t>
  </si>
  <si>
    <t>CAMEROON</t>
  </si>
  <si>
    <t>SAR</t>
  </si>
  <si>
    <t>CANADA</t>
  </si>
  <si>
    <t>SCH</t>
  </si>
  <si>
    <t>CAYMAN ISLANDS</t>
  </si>
  <si>
    <t>SEK</t>
  </si>
  <si>
    <t>CENTRAL AFRICAN REPUBLIC</t>
  </si>
  <si>
    <t>THB</t>
  </si>
  <si>
    <t>CHAD</t>
  </si>
  <si>
    <t>TWD</t>
  </si>
  <si>
    <t>CHANNEL ISLANDS (UK)</t>
  </si>
  <si>
    <t>OTH</t>
  </si>
  <si>
    <t>CHILE</t>
  </si>
  <si>
    <t>CHINA</t>
  </si>
  <si>
    <t>COLOMBIA</t>
  </si>
  <si>
    <t>CONGO</t>
  </si>
  <si>
    <t>COOK ISLANDS</t>
  </si>
  <si>
    <t>COSTA RICA</t>
  </si>
  <si>
    <t>CUBA</t>
  </si>
  <si>
    <t>CYPRUS</t>
  </si>
  <si>
    <t>CZECHOSLOVAKIA</t>
  </si>
  <si>
    <t>CZECH REPUBLIC</t>
  </si>
  <si>
    <t>DENMARK</t>
  </si>
  <si>
    <t>DJBOUTI</t>
  </si>
  <si>
    <t>DOMINICA</t>
  </si>
  <si>
    <t>DOMINICAN REPUBLIC</t>
  </si>
  <si>
    <t>EAST GERMANY</t>
  </si>
  <si>
    <t>EAST TIMOR</t>
  </si>
  <si>
    <t>ECUADOR</t>
  </si>
  <si>
    <t>EGYPT</t>
  </si>
  <si>
    <t>EL SALVADOR</t>
  </si>
  <si>
    <t>EQUATORIAL GUINEA</t>
  </si>
  <si>
    <t>ETHIOPIA</t>
  </si>
  <si>
    <t>FALKLAND ISLANDS</t>
  </si>
  <si>
    <t>FIJI</t>
  </si>
  <si>
    <t>FINLAND</t>
  </si>
  <si>
    <t>FRANCE</t>
  </si>
  <si>
    <t>FRENCH GUIANA</t>
  </si>
  <si>
    <t>FRENCH POLYNESIA</t>
  </si>
  <si>
    <t>GABON</t>
  </si>
  <si>
    <t>GAMBIA</t>
  </si>
  <si>
    <t>GEORGIA</t>
  </si>
  <si>
    <t>GERMANY</t>
  </si>
  <si>
    <t>GHANA</t>
  </si>
  <si>
    <t>GIBRALTAR</t>
  </si>
  <si>
    <t>GILBERT ISLANDS &amp; TUVALU</t>
  </si>
  <si>
    <t>GREECE</t>
  </si>
  <si>
    <t>GRENADA</t>
  </si>
  <si>
    <t>GUADELOUPE</t>
  </si>
  <si>
    <t>GUAM</t>
  </si>
  <si>
    <t>GUATEMALA</t>
  </si>
  <si>
    <t>GUERNSEY</t>
  </si>
  <si>
    <t>GUINEA</t>
  </si>
  <si>
    <t>GUINEA-BISSAU</t>
  </si>
  <si>
    <t>GUYANA</t>
  </si>
  <si>
    <t>HAITI</t>
  </si>
  <si>
    <t>HONDURAS</t>
  </si>
  <si>
    <t>HONG KONG</t>
  </si>
  <si>
    <t>HUNGARY</t>
  </si>
  <si>
    <t>ICELAND</t>
  </si>
  <si>
    <t>INDIA</t>
  </si>
  <si>
    <t>INDONESIA</t>
  </si>
  <si>
    <t>INTERNATIONAL ORGANISATIONS</t>
  </si>
  <si>
    <t>IRAN</t>
  </si>
  <si>
    <t>IRAQ</t>
  </si>
  <si>
    <t>IRELAND</t>
  </si>
  <si>
    <t>ISLE OF MAN</t>
  </si>
  <si>
    <t>ISRAEL</t>
  </si>
  <si>
    <t>ITALY</t>
  </si>
  <si>
    <t>IVORY COAST</t>
  </si>
  <si>
    <t>JAMAICA</t>
  </si>
  <si>
    <t>JAPAN</t>
  </si>
  <si>
    <t>JERSEY ISLAND (UK)</t>
  </si>
  <si>
    <t>JORDAN</t>
  </si>
  <si>
    <t>KAZAKHSTAN</t>
  </si>
  <si>
    <t>KENYA</t>
  </si>
  <si>
    <t>KIRIBATI</t>
  </si>
  <si>
    <t>KUWAIT</t>
  </si>
  <si>
    <t>KYRGYZSTAN</t>
  </si>
  <si>
    <t>LAOS</t>
  </si>
  <si>
    <t>LEBANON</t>
  </si>
  <si>
    <t>LESOTHO</t>
  </si>
  <si>
    <t>LIBERIA</t>
  </si>
  <si>
    <t>LIBYA</t>
  </si>
  <si>
    <t>LIECHTENSTEIN</t>
  </si>
  <si>
    <t>LITHUANIA</t>
  </si>
  <si>
    <t>LUXEMBOURG</t>
  </si>
  <si>
    <t>MACAU</t>
  </si>
  <si>
    <t>MACEDONIA</t>
  </si>
  <si>
    <t>MADAGASCAR</t>
  </si>
  <si>
    <t>MADEIRA</t>
  </si>
  <si>
    <t>MALAWI</t>
  </si>
  <si>
    <t>MALAYSIA</t>
  </si>
  <si>
    <t>MALDIVES</t>
  </si>
  <si>
    <t>MALI</t>
  </si>
  <si>
    <t>MALTA</t>
  </si>
  <si>
    <t>MARSHALL ISLANDS</t>
  </si>
  <si>
    <t>MAURITANIA</t>
  </si>
  <si>
    <t>MAURITIUS</t>
  </si>
  <si>
    <t>MEXICO</t>
  </si>
  <si>
    <t>MOLDOVA</t>
  </si>
  <si>
    <t>MONACO</t>
  </si>
  <si>
    <t>MONGOLIA</t>
  </si>
  <si>
    <t>MOROCCO</t>
  </si>
  <si>
    <t>MOZAMBIQUE</t>
  </si>
  <si>
    <t>MYANMAR</t>
  </si>
  <si>
    <t>NAMBIA</t>
  </si>
  <si>
    <t>NAURU</t>
  </si>
  <si>
    <t>NEPAL</t>
  </si>
  <si>
    <t>NETHERLANDS</t>
  </si>
  <si>
    <t>NETHERLANDS ANTILLES</t>
  </si>
  <si>
    <t>NEW CALEDONIA</t>
  </si>
  <si>
    <t>NEW GUINEA</t>
  </si>
  <si>
    <t>NEW ZEALAND</t>
  </si>
  <si>
    <t>NICARAGUA</t>
  </si>
  <si>
    <t>NIGER</t>
  </si>
  <si>
    <t>NIGERIA</t>
  </si>
  <si>
    <t>NIUE</t>
  </si>
  <si>
    <t>NORTH AFRICA</t>
  </si>
  <si>
    <t>NORTH KOREA</t>
  </si>
  <si>
    <t>NORWAY</t>
  </si>
  <si>
    <t>OFFICIAL MONETARY AUTHORITIES</t>
  </si>
  <si>
    <t>OMAN</t>
  </si>
  <si>
    <t>PAKISTAN</t>
  </si>
  <si>
    <t>PALAU</t>
  </si>
  <si>
    <t>PANAMA</t>
  </si>
  <si>
    <t>PAPUA NEW GUINEA</t>
  </si>
  <si>
    <t>PARAGUAY</t>
  </si>
  <si>
    <t>PERU</t>
  </si>
  <si>
    <t>PHILIPPINES</t>
  </si>
  <si>
    <t>POLAND</t>
  </si>
  <si>
    <t>PORTUGAL</t>
  </si>
  <si>
    <t>PUERTO RICO</t>
  </si>
  <si>
    <t>QATAR</t>
  </si>
  <si>
    <t>REUNION</t>
  </si>
  <si>
    <t>RUMANIA</t>
  </si>
  <si>
    <t>RUSSIA</t>
  </si>
  <si>
    <t>RWANDA</t>
  </si>
  <si>
    <t>SAINT KITTS &amp; NERVIS</t>
  </si>
  <si>
    <t>SAIPAN</t>
  </si>
  <si>
    <t>SAN MARINO</t>
  </si>
  <si>
    <t>SAUDI ARABIA</t>
  </si>
  <si>
    <t>SENEGAL</t>
  </si>
  <si>
    <t>SEYCHELLES</t>
  </si>
  <si>
    <t>SIERRA LEONE</t>
  </si>
  <si>
    <t>SLOVAKIA</t>
  </si>
  <si>
    <t>SLOVENIA</t>
  </si>
  <si>
    <t>SOLOMON ISLANDS</t>
  </si>
  <si>
    <t>SOMALIA</t>
  </si>
  <si>
    <t>SOUTH AFRICA</t>
  </si>
  <si>
    <t>SOUTH KOREA</t>
  </si>
  <si>
    <t>SPAIN</t>
  </si>
  <si>
    <t>SRI LANKA</t>
  </si>
  <si>
    <t>ST. LUCIA</t>
  </si>
  <si>
    <t>SUDAN</t>
  </si>
  <si>
    <t>SURINAM</t>
  </si>
  <si>
    <t>SVALBARD</t>
  </si>
  <si>
    <t>SWAZILAND</t>
  </si>
  <si>
    <t>SWEDEN</t>
  </si>
  <si>
    <t>SWITZERLAND</t>
  </si>
  <si>
    <t>SYRIAN ARAB REP.</t>
  </si>
  <si>
    <t>TAHITI</t>
  </si>
  <si>
    <t>TAIWAN</t>
  </si>
  <si>
    <t>TAJIKISTAN</t>
  </si>
  <si>
    <t>TANZANIA</t>
  </si>
  <si>
    <t>THAILAND</t>
  </si>
  <si>
    <t>TOGO</t>
  </si>
  <si>
    <t>TONGA</t>
  </si>
  <si>
    <t>TOTAL</t>
  </si>
  <si>
    <t>TRINIDAD &amp; TOBAGO</t>
  </si>
  <si>
    <t>TUNISIA</t>
  </si>
  <si>
    <t>TURKEY</t>
  </si>
  <si>
    <t>TURKMENISTAN</t>
  </si>
  <si>
    <t>TURKS &amp; CAICOS ISLANDS</t>
  </si>
  <si>
    <t>UAE - ABU DHABI</t>
  </si>
  <si>
    <t>UAE - AJMAN</t>
  </si>
  <si>
    <t>UAE - DUBAI</t>
  </si>
  <si>
    <t>UAE - FUJAIRAH</t>
  </si>
  <si>
    <t>UAE - RAS AL KHAIMAH</t>
  </si>
  <si>
    <t>UAE - SHARJAH</t>
  </si>
  <si>
    <t>UAE - UMM AL QAIWAIN</t>
  </si>
  <si>
    <t>UGANDA</t>
  </si>
  <si>
    <t>UKRAINE</t>
  </si>
  <si>
    <t>UNITED ARAB EMIRATES</t>
  </si>
  <si>
    <t>UNITED KINGDOM</t>
  </si>
  <si>
    <t>UNITED STATES OF AMERICA</t>
  </si>
  <si>
    <t>URUGUAY</t>
  </si>
  <si>
    <t>USSR</t>
  </si>
  <si>
    <t>UZBEKISTAN</t>
  </si>
  <si>
    <t>VANUATU (NEW HEBRIDES)</t>
  </si>
  <si>
    <t>VENEZUELA</t>
  </si>
  <si>
    <t>VIETNAM</t>
  </si>
  <si>
    <t>VIRGIN ISLANDS</t>
  </si>
  <si>
    <t>WESTERN SAMOA</t>
  </si>
  <si>
    <t>WEST GERMANY</t>
  </si>
  <si>
    <t>YEMEN</t>
  </si>
  <si>
    <t>YEMEN- ARAB REP.</t>
  </si>
  <si>
    <t>YEMEN- PEOPLE'S DEM. REP.</t>
  </si>
  <si>
    <t>YUGOSLAVIA</t>
  </si>
  <si>
    <t>ZAIRE</t>
  </si>
  <si>
    <t>ZAMBIA</t>
  </si>
  <si>
    <t>ZIMBABWE (RHODESIA)</t>
  </si>
  <si>
    <t>NORTH AMERICA</t>
  </si>
  <si>
    <t>OTHERS</t>
  </si>
  <si>
    <t>LATIN AMERICA</t>
  </si>
  <si>
    <t>EUROPE</t>
  </si>
  <si>
    <t>MIDDLE EAST &amp; AFRICA</t>
  </si>
  <si>
    <t>ASIA PACIFIC</t>
  </si>
  <si>
    <t>General Instructions:</t>
  </si>
  <si>
    <t>1. Where it is not applicable, "nil" reply should be submitted.</t>
  </si>
  <si>
    <t>2. The expressions used in this returns, except where expressly defined in this Notice or where the context otherwise requires, have the same respective meanings as in the Act, the Insurance (Valuation and Capital) Regulations 2004, and the Insurance (Accounts and Statements) Regulations 2004.</t>
  </si>
  <si>
    <r>
      <t xml:space="preserve">3. For all the tables in this returns, unless otherwise specifies, an insurer shall provide the breakdown for Singapore Insurance Fund, Offshore Insurance Fund and Shareholder's Fund. For an insurer carrying on life business, </t>
    </r>
    <r>
      <rPr>
        <sz val="11"/>
        <color indexed="53"/>
        <rFont val="Calibri"/>
        <family val="2"/>
      </rPr>
      <t xml:space="preserve">please include the breakdown relating to the non-unit reserves of the </t>
    </r>
    <r>
      <rPr>
        <sz val="11"/>
        <color indexed="8"/>
        <rFont val="Calibri"/>
        <family val="2"/>
      </rPr>
      <t xml:space="preserve">Singapore and Offshore Investment-linked </t>
    </r>
    <r>
      <rPr>
        <sz val="11"/>
        <color indexed="53"/>
        <rFont val="Calibri"/>
        <family val="2"/>
      </rPr>
      <t xml:space="preserve">Business </t>
    </r>
    <r>
      <rPr>
        <strike/>
        <sz val="11"/>
        <color indexed="53"/>
        <rFont val="Calibri"/>
        <family val="2"/>
      </rPr>
      <t>Fund</t>
    </r>
    <r>
      <rPr>
        <sz val="11"/>
        <color indexed="53"/>
        <rFont val="Calibri"/>
        <family val="2"/>
      </rPr>
      <t>. Breakdown relating to the unit reserves of the Singapore and Offshore Investment-linked Business</t>
    </r>
    <r>
      <rPr>
        <sz val="11"/>
        <color indexed="10"/>
        <rFont val="Calibri"/>
        <family val="2"/>
      </rPr>
      <t xml:space="preserve"> </t>
    </r>
    <r>
      <rPr>
        <sz val="11"/>
        <color indexed="8"/>
        <rFont val="Calibri"/>
        <family val="2"/>
      </rPr>
      <t xml:space="preserve">is not required to be provided. </t>
    </r>
    <r>
      <rPr>
        <sz val="11"/>
        <color indexed="53"/>
        <rFont val="Calibri"/>
        <family val="2"/>
      </rPr>
      <t>Please also note that Overseas (Branch) Operations -Life Business and Overseas (Branch) Operations - General Business is not required to be provided.</t>
    </r>
  </si>
  <si>
    <t xml:space="preserve">4. Unless otherwise specified in this Notice, an insurer shall value an asset of an insurance fund in accordance with the Insurance (Valuation and Capital) Regulations 2004. </t>
  </si>
  <si>
    <t>5. Currently for the offshore insurance fund (“OIF”), reinsurers are either subject to a simplified solvency regime (in the case of subsidiaries) or exempted from capital risk charges altogether (in the case of branches). Hence in the completion of the tables relating to the OIF,  reinsurers can provide the information on their head office/parent's GAAP basis if they do not have the information on the breakdown of the assets according to the Insurance (Valuation and Capital) Regulations. However, this should be highlighted to MAS.</t>
  </si>
  <si>
    <t>6. Values of assets and liabilities shall be expressed in Singapore Dollar.</t>
  </si>
  <si>
    <t>7. Where an insurer is required to classify "Industry Group of Issuer", the insurer should classify the industry based on the definition of Global Industry Classification Standard Methodology (GICS). A copy of the methodology is attached.</t>
  </si>
  <si>
    <t>8. "SIFG" refers to Singapore Insurance Fund for General Business
"OIFG" refers to Offshore Insurance Fund for General Business
"SIFN" refers to Singapore Insurance Fund for Life Non-Participating Business
"OIFN" refers to Offshore Insurance Fund for Life Non-Participating Business
"SIFP" refers to Singapore Insurance Fund for Life Participating Business
"OIFP" refers to Offshore Insurance Fund for Life Participating Business
"SHF" refers to Shareholder's Fund</t>
  </si>
  <si>
    <t>"SIFNU" refers to Singapore Insurance Fund for Non-Unit Reserves of Life Investment-Linked Business</t>
  </si>
  <si>
    <t>"OIFNU" refers to Offshore Insurance Fund for Non-Unit Reserves of Life Investment-Linked Business</t>
  </si>
  <si>
    <r>
      <t>9.</t>
    </r>
    <r>
      <rPr>
        <b/>
        <sz val="11"/>
        <color indexed="10"/>
        <rFont val="Calibri"/>
        <family val="2"/>
      </rPr>
      <t xml:space="preserve"> Please refer to the tab "Annex" for the listing of valid entries under each dropdown list.  Please strictly adhere to the valid entries under each dropdown list provided.</t>
    </r>
  </si>
  <si>
    <r>
      <t xml:space="preserve">10. </t>
    </r>
    <r>
      <rPr>
        <b/>
        <sz val="11"/>
        <color indexed="10"/>
        <rFont val="Calibri"/>
        <family val="2"/>
      </rPr>
      <t xml:space="preserve"> Please also ensure that the figures submitted tally with what has been submitted for the quarterly/annual returns under the Insurance (Accounts and Statements) regulations where relevant.</t>
    </r>
  </si>
  <si>
    <t>General Clarifications</t>
  </si>
  <si>
    <r>
      <t xml:space="preserve">1. </t>
    </r>
    <r>
      <rPr>
        <sz val="11"/>
        <color indexed="8"/>
        <rFont val="Calibri"/>
        <family val="2"/>
      </rPr>
      <t xml:space="preserve">A few insurers are still not adhering to the prescribed drop-down lists despite the use of an excel spreadsheet provided by MAS </t>
    </r>
  </si>
  <si>
    <t>which has an embedded macro to help insurers identify inputs that are not valid entries according to these prescribed lists.</t>
  </si>
  <si>
    <r>
      <t xml:space="preserve">a. </t>
    </r>
    <r>
      <rPr>
        <sz val="11"/>
        <color indexed="8"/>
        <rFont val="Calibri"/>
        <family val="2"/>
      </rPr>
      <t xml:space="preserve">Please note that when submissions are only allowed through MASNET eventually, any deviation of inputs compared to the </t>
    </r>
  </si>
  <si>
    <t>prescribed drop-down lists will be rejected, and insurers will not be able to export their XML file through MASNET. It is</t>
  </si>
  <si>
    <t>therefore advised that insurers ensure the lists are correctly adhered to, even for the excel submission presently.</t>
  </si>
  <si>
    <r>
      <t xml:space="preserve">2. </t>
    </r>
    <r>
      <rPr>
        <sz val="11"/>
        <color indexed="8"/>
        <rFont val="Calibri"/>
        <family val="2"/>
      </rPr>
      <t>Do note that:</t>
    </r>
  </si>
  <si>
    <r>
      <t xml:space="preserve">a. </t>
    </r>
    <r>
      <rPr>
        <sz val="11"/>
        <color indexed="8"/>
        <rFont val="Calibri"/>
        <family val="2"/>
      </rPr>
      <t xml:space="preserve">For insurers carrying out Singapore and Offshore Investment-linked business, only information relating to the non-unit reserves </t>
    </r>
  </si>
  <si>
    <t>is required to be provided, and information relating to unit reserves is not required to be provided.</t>
  </si>
  <si>
    <r>
      <t xml:space="preserve">b. </t>
    </r>
    <r>
      <rPr>
        <sz val="11"/>
        <color indexed="8"/>
        <rFont val="Calibri"/>
        <family val="2"/>
      </rPr>
      <t xml:space="preserve">Information relating to Overseas (Branch) Operations – Life Business and Overseas (Branch) Operations – General Business </t>
    </r>
  </si>
  <si>
    <t>is not required to be provided.</t>
  </si>
  <si>
    <r>
      <t>3.</t>
    </r>
    <r>
      <rPr>
        <sz val="11"/>
        <color indexed="8"/>
        <rFont val="Calibri"/>
        <family val="2"/>
      </rPr>
      <t xml:space="preserve"> For the field </t>
    </r>
    <r>
      <rPr>
        <b/>
        <sz val="11"/>
        <color indexed="8"/>
        <rFont val="Calibri"/>
        <family val="2"/>
      </rPr>
      <t xml:space="preserve">Industry Group of Issuer </t>
    </r>
    <r>
      <rPr>
        <sz val="11"/>
        <color indexed="8"/>
        <rFont val="Calibri"/>
        <family val="2"/>
      </rPr>
      <t xml:space="preserve">in tables 1, 2, and 2a, MAS will be increasing the number of options in the prescribed drop-down lists. </t>
    </r>
  </si>
  <si>
    <t xml:space="preserve">The present available options are Banks (4010), Diversified Financials (4020), Insurance (4030), Real Estate (4040), Others (and Government, </t>
  </si>
  <si>
    <t>Semi-government and Supranational for table 2 &amp; 2a).</t>
  </si>
  <si>
    <r>
      <t xml:space="preserve">a. </t>
    </r>
    <r>
      <rPr>
        <sz val="11"/>
        <color indexed="8"/>
        <rFont val="Calibri"/>
        <family val="2"/>
      </rPr>
      <t xml:space="preserve">This is because we have found insurers’ industry group exposures to be quite diversified, and that a significant portion of their </t>
    </r>
  </si>
  <si>
    <t xml:space="preserve">holdings are classified as “Others”. Therefore, more options will be provided in this dropdown list which will enable a better </t>
  </si>
  <si>
    <t>understanding of insurers’ industry group exposures for their equity, debt and loan holdings.</t>
  </si>
  <si>
    <r>
      <t>b.</t>
    </r>
    <r>
      <rPr>
        <sz val="11"/>
        <color indexed="8"/>
        <rFont val="Calibri"/>
        <family val="2"/>
      </rPr>
      <t xml:space="preserve"> The new additional options are Energy (10), Materials (15), Industrials (20), Consumer Discretionary (25), Consumer Staples (30), </t>
    </r>
  </si>
  <si>
    <t xml:space="preserve">Health Care (35), Information Technology (45), Telecommunication Services (50) and Utilities (55). Insurers should refer to the </t>
  </si>
  <si>
    <t>attached Global Industry Classification (GICS) Methodology that can be found in the General Instructions sheet.</t>
  </si>
  <si>
    <t xml:space="preserve">We are aware that these new options are in fact “Sectors” and not “Industry Groups”. However, we would like to keep the list of </t>
  </si>
  <si>
    <t>options under this drop-down list non excessive, and so have only required drilldown into Industry Groups for the Financials sector.</t>
  </si>
  <si>
    <r>
      <t xml:space="preserve">4. </t>
    </r>
    <r>
      <rPr>
        <sz val="11"/>
        <color indexed="8"/>
        <rFont val="Calibri"/>
        <family val="2"/>
      </rPr>
      <t xml:space="preserve">For the field </t>
    </r>
    <r>
      <rPr>
        <b/>
        <sz val="11"/>
        <color indexed="8"/>
        <rFont val="Calibri"/>
        <family val="2"/>
      </rPr>
      <t xml:space="preserve">Credit Rating </t>
    </r>
    <r>
      <rPr>
        <sz val="11"/>
        <color indexed="8"/>
        <rFont val="Calibri"/>
        <family val="2"/>
      </rPr>
      <t xml:space="preserve">in tables 2, 2a and 4a, MAS will be adding to the prescribed drop-down list; the credit ratings of B+ or </t>
    </r>
  </si>
  <si>
    <t>equivalent, B or equivalent and B- or equivalent which hed been previously missed out.</t>
  </si>
  <si>
    <r>
      <t>5.</t>
    </r>
    <r>
      <rPr>
        <sz val="11"/>
        <color indexed="8"/>
        <rFont val="Calibri"/>
        <family val="2"/>
      </rPr>
      <t xml:space="preserve"> For table 8b, insurers should note that this table is applicable for the Offshore Insurance Funds for both Life &amp; General Business. </t>
    </r>
  </si>
  <si>
    <r>
      <t xml:space="preserve">For Life Business, insurers are to  select "Life Insurance" for the field </t>
    </r>
    <r>
      <rPr>
        <b/>
        <sz val="11"/>
        <color indexed="8"/>
        <rFont val="Calibri"/>
        <family val="2"/>
      </rPr>
      <t>Business Line</t>
    </r>
    <r>
      <rPr>
        <sz val="11"/>
        <color indexed="8"/>
        <rFont val="Calibri"/>
        <family val="2"/>
      </rPr>
      <t xml:space="preserve">. For General Business, insurers are to select from </t>
    </r>
  </si>
  <si>
    <t>the options indicated in paragraph 16 under Table Specific Clarifications for Table 8b.</t>
  </si>
  <si>
    <t>Table Specific Clarifications</t>
  </si>
  <si>
    <t>Table 2</t>
  </si>
  <si>
    <r>
      <t xml:space="preserve">5. </t>
    </r>
    <r>
      <rPr>
        <sz val="11"/>
        <color indexed="8"/>
        <rFont val="Calibri"/>
        <family val="2"/>
      </rPr>
      <t xml:space="preserve">For the selection of “Government Debt Securities” for the field </t>
    </r>
    <r>
      <rPr>
        <b/>
        <sz val="11"/>
        <color indexed="8"/>
        <rFont val="Calibri"/>
        <family val="2"/>
      </rPr>
      <t>Type of Invested Assets</t>
    </r>
    <r>
      <rPr>
        <sz val="11"/>
        <color indexed="8"/>
        <rFont val="Calibri"/>
        <family val="2"/>
      </rPr>
      <t xml:space="preserve">, these should only be selected for bonds that are </t>
    </r>
  </si>
  <si>
    <r>
      <t xml:space="preserve">issued or fully guaranteed by national governments. Correspondingly, for such bonds, the appropriate selection for the field </t>
    </r>
    <r>
      <rPr>
        <b/>
        <sz val="11"/>
        <color indexed="8"/>
        <rFont val="Calibri"/>
        <family val="2"/>
      </rPr>
      <t xml:space="preserve">Industry Group </t>
    </r>
  </si>
  <si>
    <r>
      <t xml:space="preserve">of Issuer </t>
    </r>
    <r>
      <rPr>
        <sz val="11"/>
        <color indexed="8"/>
        <rFont val="Calibri"/>
        <family val="2"/>
      </rPr>
      <t>should be “Government”.</t>
    </r>
  </si>
  <si>
    <r>
      <t>6.</t>
    </r>
    <r>
      <rPr>
        <sz val="11"/>
        <color indexed="8"/>
        <rFont val="Calibri"/>
        <family val="2"/>
      </rPr>
      <t xml:space="preserve"> For the selection of “Semi-government” for the field </t>
    </r>
    <r>
      <rPr>
        <b/>
        <sz val="11"/>
        <color indexed="8"/>
        <rFont val="Calibri"/>
        <family val="2"/>
      </rPr>
      <t>Industry Group of Issuer</t>
    </r>
    <r>
      <rPr>
        <sz val="11"/>
        <color indexed="8"/>
        <rFont val="Calibri"/>
        <family val="2"/>
      </rPr>
      <t>:</t>
    </r>
  </si>
  <si>
    <r>
      <t xml:space="preserve">a. </t>
    </r>
    <r>
      <rPr>
        <sz val="11"/>
        <color indexed="8"/>
        <rFont val="Calibri"/>
        <family val="2"/>
      </rPr>
      <t xml:space="preserve">We would like to specifically clarify that for the purposes of our analysis, bonds issued by Singapore Statutory Boards (e.g. HDB, LTA, </t>
    </r>
  </si>
  <si>
    <r>
      <t xml:space="preserve">PUB, MAS etc) &amp; Temasek Holdings, please select “Corporate Debt Securities” for </t>
    </r>
    <r>
      <rPr>
        <b/>
        <sz val="11"/>
        <color indexed="8"/>
        <rFont val="Calibri"/>
        <family val="2"/>
      </rPr>
      <t xml:space="preserve">Type of Invested Assets </t>
    </r>
    <r>
      <rPr>
        <sz val="11"/>
        <color indexed="8"/>
        <rFont val="Calibri"/>
        <family val="2"/>
      </rPr>
      <t xml:space="preserve">and “Semi-Government” </t>
    </r>
  </si>
  <si>
    <r>
      <t>fo</t>
    </r>
    <r>
      <rPr>
        <b/>
        <sz val="11"/>
        <color indexed="8"/>
        <rFont val="Calibri"/>
        <family val="2"/>
      </rPr>
      <t>r Industry Group of Issuer.</t>
    </r>
  </si>
  <si>
    <r>
      <t>7.</t>
    </r>
    <r>
      <rPr>
        <sz val="11"/>
        <color indexed="8"/>
        <rFont val="Calibri"/>
        <family val="2"/>
      </rPr>
      <t xml:space="preserve"> For bonds that are issued by private corporations, please select either “Corporate Debt Securities” or “Structured Debt Securities and others” </t>
    </r>
  </si>
  <si>
    <r>
      <t xml:space="preserve">for </t>
    </r>
    <r>
      <rPr>
        <b/>
        <sz val="11"/>
        <color indexed="8"/>
        <rFont val="Calibri"/>
        <family val="2"/>
      </rPr>
      <t>Type of Invested Assets</t>
    </r>
    <r>
      <rPr>
        <sz val="11"/>
        <color indexed="8"/>
        <rFont val="Calibri"/>
        <family val="2"/>
      </rPr>
      <t>.</t>
    </r>
  </si>
  <si>
    <r>
      <t>a.</t>
    </r>
    <r>
      <rPr>
        <sz val="11"/>
        <color indexed="8"/>
        <rFont val="Calibri"/>
        <family val="2"/>
      </rPr>
      <t xml:space="preserve"> For </t>
    </r>
    <r>
      <rPr>
        <b/>
        <sz val="11"/>
        <color indexed="8"/>
        <rFont val="Calibri"/>
        <family val="2"/>
      </rPr>
      <t>Industry Group of Issuer</t>
    </r>
    <r>
      <rPr>
        <sz val="11"/>
        <color indexed="8"/>
        <rFont val="Calibri"/>
        <family val="2"/>
      </rPr>
      <t xml:space="preserve">, please classify the industry group based on that private corporation’s own industry, and not that of the </t>
    </r>
  </si>
  <si>
    <t>parent entity or major shareholder of the entity.</t>
  </si>
  <si>
    <r>
      <t xml:space="preserve">b. For example, where a private corporation’s shares are majority owned by Temasek Holdings, please classify </t>
    </r>
    <r>
      <rPr>
        <b/>
        <sz val="11"/>
        <color indexed="8"/>
        <rFont val="Calibri"/>
        <family val="2"/>
      </rPr>
      <t xml:space="preserve">Industry Group of Issuer </t>
    </r>
  </si>
  <si>
    <t xml:space="preserve">based on the industry that the private corporation is operating in (referring to the GICS Methodology and allowable options in the </t>
  </si>
  <si>
    <t>prescribed drop-down lists referred to in paragraph 3 above), and not “Semi-Government” which is the option related to Temasek Holdings.</t>
  </si>
  <si>
    <r>
      <t xml:space="preserve">8. </t>
    </r>
    <r>
      <rPr>
        <sz val="11"/>
        <color indexed="8"/>
        <rFont val="Calibri"/>
        <family val="2"/>
      </rPr>
      <t xml:space="preserve">For bonds issued by supranational organizations, i.e. World Bank, European Investment Bank, please select “Corporate Debt Securities” </t>
    </r>
  </si>
  <si>
    <r>
      <t xml:space="preserve">for </t>
    </r>
    <r>
      <rPr>
        <b/>
        <sz val="11"/>
        <color indexed="8"/>
        <rFont val="Calibri"/>
        <family val="2"/>
      </rPr>
      <t xml:space="preserve">Type of Invested Assets </t>
    </r>
    <r>
      <rPr>
        <sz val="11"/>
        <color indexed="8"/>
        <rFont val="Calibri"/>
        <family val="2"/>
      </rPr>
      <t xml:space="preserve">and “Supranational” for </t>
    </r>
    <r>
      <rPr>
        <b/>
        <sz val="11"/>
        <color indexed="8"/>
        <rFont val="Calibri"/>
        <family val="2"/>
      </rPr>
      <t>Industry Group of Issuer</t>
    </r>
    <r>
      <rPr>
        <sz val="11"/>
        <color indexed="8"/>
        <rFont val="Calibri"/>
        <family val="2"/>
      </rPr>
      <t>.</t>
    </r>
  </si>
  <si>
    <r>
      <t xml:space="preserve">9. </t>
    </r>
    <r>
      <rPr>
        <sz val="11"/>
        <color indexed="8"/>
        <rFont val="Calibri"/>
        <family val="2"/>
      </rPr>
      <t xml:space="preserve">For the fields </t>
    </r>
    <r>
      <rPr>
        <b/>
        <sz val="11"/>
        <color indexed="8"/>
        <rFont val="Calibri"/>
        <family val="2"/>
      </rPr>
      <t xml:space="preserve">duration </t>
    </r>
    <r>
      <rPr>
        <sz val="11"/>
        <color indexed="8"/>
        <rFont val="Calibri"/>
        <family val="2"/>
      </rPr>
      <t xml:space="preserve">and </t>
    </r>
    <r>
      <rPr>
        <b/>
        <sz val="11"/>
        <color indexed="8"/>
        <rFont val="Calibri"/>
        <family val="2"/>
      </rPr>
      <t>time to maturity</t>
    </r>
    <r>
      <rPr>
        <sz val="11"/>
        <color indexed="8"/>
        <rFont val="Calibri"/>
        <family val="2"/>
      </rPr>
      <t>, the units for these inputs are in year, not months, weeks or days. For example:</t>
    </r>
  </si>
  <si>
    <r>
      <t xml:space="preserve">a. </t>
    </r>
    <r>
      <rPr>
        <sz val="11"/>
        <color indexed="8"/>
        <rFont val="Calibri"/>
        <family val="2"/>
      </rPr>
      <t>Where duration or time to maturity is 2 months, the input should be 0.16666 (=2/12).</t>
    </r>
  </si>
  <si>
    <r>
      <t xml:space="preserve">b. </t>
    </r>
    <r>
      <rPr>
        <sz val="11"/>
        <color indexed="8"/>
        <rFont val="Calibri"/>
        <family val="2"/>
      </rPr>
      <t>Where duration or time to maturity is 365 days, the input should be 1 (=365/365).</t>
    </r>
  </si>
  <si>
    <t>Table 3</t>
  </si>
  <si>
    <r>
      <t>10.</t>
    </r>
    <r>
      <rPr>
        <sz val="11"/>
        <color indexed="8"/>
        <rFont val="Calibri"/>
        <family val="2"/>
      </rPr>
      <t xml:space="preserve"> Please include Petty Cash for this table. For the field </t>
    </r>
    <r>
      <rPr>
        <b/>
        <sz val="11"/>
        <color indexed="8"/>
        <rFont val="Calibri"/>
        <family val="2"/>
      </rPr>
      <t>Name of Deposit Institution</t>
    </r>
    <r>
      <rPr>
        <sz val="11"/>
        <color indexed="8"/>
        <rFont val="Calibri"/>
        <family val="2"/>
      </rPr>
      <t>, input “N/A – Petty Cash”.</t>
    </r>
  </si>
  <si>
    <t>Table 4a</t>
  </si>
  <si>
    <r>
      <t xml:space="preserve">11. </t>
    </r>
    <r>
      <rPr>
        <sz val="11"/>
        <color indexed="8"/>
        <rFont val="Calibri"/>
        <family val="2"/>
      </rPr>
      <t xml:space="preserve">Instruction no. 6 for this table had clarified that for multi-leg derivative securities, insurers should list the various legs separately. </t>
    </r>
  </si>
  <si>
    <t xml:space="preserve">Our intention was in fact to avoid duplication of work for insurers who would have had to characterise positions in certain types of derivatives </t>
  </si>
  <si>
    <t xml:space="preserve">as combinations of 2 separate positions, for the purposes of calculating RBC C2 requirements. These can be found in the fourth schedule of the </t>
  </si>
  <si>
    <t>Insurance (Valuation and Capital) regulations 2004, under the calculation of C2 requirements:</t>
  </si>
  <si>
    <r>
      <t xml:space="preserve">a. </t>
    </r>
    <r>
      <rPr>
        <sz val="11"/>
        <color indexed="8"/>
        <rFont val="Calibri"/>
        <family val="2"/>
      </rPr>
      <t xml:space="preserve">For example, in paragraph 1.2 of the Fourth Schedule, it is stated that a registered insurer should deem a position in a swap as (a) a </t>
    </r>
  </si>
  <si>
    <t xml:space="preserve">notional long position in a forward contract or an option, on a security or an index and (b) a notional short position in a forward contract </t>
  </si>
  <si>
    <t xml:space="preserve">or an option, on a security or an index; such that the combined payouts arising from the two notional positions match the payouts arising </t>
  </si>
  <si>
    <t xml:space="preserve">from the swap exactly in terms of timing and amount. And where the notional position referred to makes reference to an interest rate </t>
  </si>
  <si>
    <t>instead of a specific security, the notional position shall be deemed as a position in a government debt security.</t>
  </si>
  <si>
    <r>
      <t xml:space="preserve">b. </t>
    </r>
    <r>
      <rPr>
        <sz val="11"/>
        <color indexed="8"/>
        <rFont val="Calibri"/>
        <family val="2"/>
      </rPr>
      <t xml:space="preserve">Another example can be found in paragraph 3.2 of the Fourth Schedule where more instruction is given on how to derive the position </t>
    </r>
  </si>
  <si>
    <t xml:space="preserve">in relation to every debt derivative for the calculation of Debt Investment risk requirement, including futures and forward contracts on </t>
  </si>
  <si>
    <t>interest rates.</t>
  </si>
  <si>
    <t xml:space="preserve">c. For the purposes of this table, MAS requires insurers to fill up the table consistently with how insurers are classifying their derivative positions for </t>
  </si>
  <si>
    <t>the purpose of calculating RBC C2 requirements.</t>
  </si>
  <si>
    <t>Table 5</t>
  </si>
  <si>
    <r>
      <t xml:space="preserve">12. </t>
    </r>
    <r>
      <rPr>
        <sz val="11"/>
        <color indexed="8"/>
        <rFont val="Calibri"/>
        <family val="2"/>
      </rPr>
      <t xml:space="preserve">For Table 5, the information is to be provided for Singapore Insurance Fund, Offshore Insurance Fund and Shareholder’s Fund separately, </t>
    </r>
  </si>
  <si>
    <t>in the 3 tables provided respectively.</t>
  </si>
  <si>
    <r>
      <t xml:space="preserve">13. </t>
    </r>
    <r>
      <rPr>
        <sz val="11"/>
        <color indexed="8"/>
        <rFont val="Calibri"/>
        <family val="2"/>
      </rPr>
      <t xml:space="preserve">As indicated in MAS' response to consultation feedback paper that was issued together with MAS Notice 122 on 29th November, our intention </t>
    </r>
  </si>
  <si>
    <t xml:space="preserve">for this table was for insurers to leverage on their calculations of Foreign currency mismatch risk requirements under the fourth schedule of the </t>
  </si>
  <si>
    <t>Insurance (Valuation and Capital) regulations 2004, which had already required insurers to identify and aggregate:</t>
  </si>
  <si>
    <r>
      <t xml:space="preserve">a. </t>
    </r>
    <r>
      <rPr>
        <sz val="11"/>
        <color indexed="8"/>
        <rFont val="Calibri"/>
        <family val="2"/>
      </rPr>
      <t xml:space="preserve">(i) The amount of all assets less all liabilities denominated in the currency, (ii) the aggregate of amounts in the currency to be </t>
    </r>
  </si>
  <si>
    <t xml:space="preserve">received by the insurer less the aggregate of amounts in the currency to be paid by the insurer in relation to currency positions arising </t>
  </si>
  <si>
    <t xml:space="preserve">from any futures contract or forward contract, including a forward contract associated with cross-currency swaps or other derivatives </t>
  </si>
  <si>
    <t xml:space="preserve">and (iii) net positions in products denominated in the currency in relation to any non-currency futures contract, forward contract and </t>
  </si>
  <si>
    <t>any other derivatives</t>
  </si>
  <si>
    <t xml:space="preserve">b. For the purposes of this table, MAS requires insurers to fill up the table consistently with how insurers are aggregating their foreign </t>
  </si>
  <si>
    <t>currency exposures for the purpose of calculating RBC foreign currency mismatch risk requirements.</t>
  </si>
  <si>
    <t>Table 8b</t>
  </si>
  <si>
    <r>
      <t xml:space="preserve">14. </t>
    </r>
    <r>
      <rPr>
        <sz val="11"/>
        <color indexed="8"/>
        <rFont val="Calibri"/>
        <family val="2"/>
      </rPr>
      <t>For field</t>
    </r>
    <r>
      <rPr>
        <b/>
        <sz val="11"/>
        <color indexed="8"/>
        <rFont val="Calibri"/>
        <family val="2"/>
      </rPr>
      <t xml:space="preserve"> Business Line</t>
    </r>
    <r>
      <rPr>
        <sz val="11"/>
        <color indexed="8"/>
        <rFont val="Calibri"/>
        <family val="2"/>
      </rPr>
      <t xml:space="preserve"> in table 8b, MAS will be changing the prescribed drop-down list. This is following feedback during the 57th MAS-GIA </t>
    </r>
  </si>
  <si>
    <t xml:space="preserve">dialogue where GIA representatives shared that it would be more meaningful to split the present available options for general insurance </t>
  </si>
  <si>
    <t>further depending on whether these are treaty or facultative business, as well as whether these are proportional or non proportional business:</t>
  </si>
  <si>
    <t xml:space="preserve">a. The new options in the prescribed list are (i) General Insurance – Property (treaty proportional), (ii) General Insurance- Property </t>
  </si>
  <si>
    <t xml:space="preserve">(treaty non proportional), (iii) General Insurance – Property (facultative proportional), (iv) General Insurance – Property </t>
  </si>
  <si>
    <t xml:space="preserve">(facultative non proportional), (v) General Insurance – Casualty (treaty proportional), (vi) General Insurance – Casualty </t>
  </si>
  <si>
    <t xml:space="preserve">(treaty non proportional), (vii) General Insurance – Casualty (facultative proportional), (viii) General Insurance – Casualty (facultative </t>
  </si>
  <si>
    <t>non proportional) and (ix) Life Insurance</t>
  </si>
  <si>
    <t>ANNEX : Drop down list and valid entires</t>
  </si>
  <si>
    <t>Table 1</t>
  </si>
  <si>
    <t>Table 2a</t>
  </si>
  <si>
    <t>Table 4b</t>
  </si>
  <si>
    <t>Table 6</t>
  </si>
  <si>
    <t>Table 7</t>
  </si>
  <si>
    <t>Table 8a</t>
  </si>
  <si>
    <t>Name of Issuer</t>
  </si>
  <si>
    <t>Location of Issuer</t>
  </si>
  <si>
    <t>Industry Group of Issuer</t>
  </si>
  <si>
    <t>Listed/Unlisted</t>
  </si>
  <si>
    <t>Type of Invested Assets</t>
  </si>
  <si>
    <t>Value</t>
  </si>
  <si>
    <t>Currency of issuance</t>
  </si>
  <si>
    <t>Coupon type</t>
  </si>
  <si>
    <t xml:space="preserve">Duration </t>
  </si>
  <si>
    <t>Time to Maturity</t>
  </si>
  <si>
    <t xml:space="preserve">Credit Rating </t>
  </si>
  <si>
    <t>Currency of Issuance</t>
  </si>
  <si>
    <t>Collateral Type</t>
  </si>
  <si>
    <t>Amount Outstanding</t>
  </si>
  <si>
    <t>Provision for Impairment</t>
  </si>
  <si>
    <t>Name of Deposit Institution</t>
  </si>
  <si>
    <t>Location of Deposit Institution</t>
  </si>
  <si>
    <t>Type of Currency</t>
  </si>
  <si>
    <t>Name of Counterparty</t>
  </si>
  <si>
    <t>Location of Counterparty</t>
  </si>
  <si>
    <t>Location of Listing</t>
  </si>
  <si>
    <t>Mark-to-Market Value</t>
  </si>
  <si>
    <t>Notional Principal Amount</t>
  </si>
  <si>
    <t>Interest Rates</t>
  </si>
  <si>
    <t>Credit-Related</t>
  </si>
  <si>
    <t>Total Assets</t>
  </si>
  <si>
    <t>Total Liabilities</t>
  </si>
  <si>
    <t>Name of Broker Group</t>
  </si>
  <si>
    <t>Legal Entity under Each Group</t>
  </si>
  <si>
    <t>Total Outstanding Premiums</t>
  </si>
  <si>
    <t>Ageing of Outstanding Premiums</t>
  </si>
  <si>
    <t>Name of Managing Entity</t>
  </si>
  <si>
    <t>Location of Managing Entity</t>
  </si>
  <si>
    <t xml:space="preserve">Related Party </t>
  </si>
  <si>
    <t>Value of Assets</t>
  </si>
  <si>
    <t>Business Line</t>
  </si>
  <si>
    <t>New and Renewal Business from ___ to ___</t>
  </si>
  <si>
    <t>In-force Business as at Accounting Period ended____</t>
  </si>
  <si>
    <t>Territory</t>
  </si>
  <si>
    <t>In-force Business as at Accounting Period ended _____</t>
  </si>
  <si>
    <t>Options</t>
  </si>
  <si>
    <t>No drop-down</t>
  </si>
  <si>
    <t>Value of Net Long Position</t>
  </si>
  <si>
    <t>Value of Net Short Position</t>
  </si>
  <si>
    <t>Up to 6 Months</t>
  </si>
  <si>
    <t>Above 6 months but not exceeding 12 months</t>
  </si>
  <si>
    <t>Above 12 months but not exceeding 24 months</t>
  </si>
  <si>
    <t>Above 24 months</t>
  </si>
  <si>
    <t>Gross Maximum Sum Insured/ Limit of Liability</t>
  </si>
  <si>
    <t>Number of Policies</t>
  </si>
  <si>
    <t>Gross Maximum Sum Insured/Limit of Liability</t>
  </si>
  <si>
    <t>Futures Contract</t>
  </si>
  <si>
    <t xml:space="preserve">Marine Cargo and Aviation </t>
  </si>
  <si>
    <t>General insurance - Property</t>
  </si>
  <si>
    <t>Forward Contract</t>
  </si>
  <si>
    <t>Marine Hull and Aviation Liability</t>
  </si>
  <si>
    <t>General insurance - Casualty</t>
  </si>
  <si>
    <t>Fire</t>
  </si>
  <si>
    <t>Motor</t>
  </si>
  <si>
    <t>Workmen's Injury Compensation</t>
  </si>
  <si>
    <t>Personal Accident</t>
  </si>
  <si>
    <t>Health</t>
  </si>
  <si>
    <t>Public Liability</t>
  </si>
  <si>
    <t>Bonds</t>
  </si>
  <si>
    <t>Engineering/CAR/EAR</t>
  </si>
  <si>
    <t>Professional Indemnity</t>
  </si>
  <si>
    <t>Credit/Political Risk</t>
  </si>
  <si>
    <t>Total</t>
  </si>
  <si>
    <t>Instructions for the Completion of Table 1</t>
  </si>
  <si>
    <t>1. Please provide the following information for equity securities in the Singapore Insurance Fund, Offshore Insurance Fund and Shareholder's Fund for the immediately preceding quarter.</t>
  </si>
  <si>
    <t>2. An insurer shall classify "Industry Group of Issuer" based on the definition of Global Industry Classification Standard (GICS) Methodology that can be found in the "General Instructions" sheet. For issuers that have exposures in more than one industry, please choose the industry group that is most representative of that issuer.</t>
  </si>
  <si>
    <t xml:space="preserve">3. "Location of issuer" refers to the location which the issuer of equity securities is domiciled in. </t>
  </si>
  <si>
    <t>4. For investment in Collective Investment Scheme (CIS), an insurer shall provide the location and industry group of the issuers of the underlying equity securities held under the scheme. For CIS with investments in multiple countries, please choose the regional grouping (at the end of the dropdown list for "Location of Issuer") that is most representative of the underlying equity securities. For CIS with investments in more than one industry, please choose the industry group that is most representative of the underlying equity securities.</t>
  </si>
  <si>
    <t xml:space="preserve"> </t>
  </si>
  <si>
    <t>Table 1: Breakdown of Equity Securities 
as at the Quarter ended 30 September 2013</t>
  </si>
  <si>
    <t>Not Applicable</t>
  </si>
  <si>
    <t>Instructions for the Completion of Table 2</t>
  </si>
  <si>
    <t>1. Please provide the following information for debt securities in the Singapore Insurance Fund, Offshore Insurance Fund and Shareholder's Fund for the immediately preceding quarter.</t>
  </si>
  <si>
    <t>2. An insurer shall classify "Industry Group of Issuer" based on the definition of Global Industry Classification Standard (GICS) Methodology that can be found in the "General Instructions" sheet..  For issuers that have exposures in more than one industry, please choose the industry group that is most representative of that issuer.</t>
  </si>
  <si>
    <t xml:space="preserve">3. "Location of issuer" refers to the location which the issuer of debt securities is domiciled in. </t>
  </si>
  <si>
    <t>4. For debt securities issued by "Supranational", insurer shall classify the security as "Structured Debt Securities and others" and classify the location of issuer as "others".</t>
  </si>
  <si>
    <t>5. Where more than one rating is available on a particular security or entity, the second best rating of the security or entity shall apply.</t>
  </si>
  <si>
    <t>Where available, please input credit ratings issued by Moody's Investor Services, Standard and Poor's Corporation, Fitch Inc or A.M. Best Company Inc (taking the second best rating). Where credit ratings from these 4 credit rating agencies are not available, then input credit ratings issued by other credit rating agencies.  This is consistent with the Sixth Schedule of the V&amp;C regulations which recognizes the credit ratings issued by these 4 rating agencies in the calculation of risk requirements.</t>
  </si>
  <si>
    <r>
      <t xml:space="preserve">6. Duration refers to the measurable change in the value of a security in response to a change in interest rates. For securities with </t>
    </r>
    <r>
      <rPr>
        <u val="single"/>
        <sz val="11"/>
        <rFont val="Arial"/>
        <family val="2"/>
      </rPr>
      <t>no</t>
    </r>
    <r>
      <rPr>
        <sz val="11"/>
        <rFont val="Arial"/>
        <family val="2"/>
      </rPr>
      <t xml:space="preserve"> embedded options, please calculate the modified duration of the security. </t>
    </r>
  </si>
  <si>
    <t>For securities with embedded options, please calculate the effective duration of the security. Where insurers are not able to calculate the effective duration of such securities, please calculate the modified duration based on the next call date.</t>
  </si>
  <si>
    <t>7. "Time to maturity" refers to the length of time until the principal amount of a debt security must be repaid. For securities without a maturity date, please input the value "99.99" for this field.</t>
  </si>
  <si>
    <t>8. For the calculation of "duration" and "time to maturity", please note that the units for these inputs are in "year". E.g. Where duration or time to maturity is 2 months, the corresponding input should be 0.166666 (=2/12)</t>
  </si>
  <si>
    <t>Table 2: Breakdown of Debt Securities 
as at the Quarter ended 30/9/2013</t>
  </si>
  <si>
    <t>Credit Rating of Issuer</t>
  </si>
  <si>
    <t>ABC 1000</t>
  </si>
  <si>
    <t>ABC 1001</t>
  </si>
  <si>
    <t>ABC 1002</t>
  </si>
  <si>
    <t>ABC 1003</t>
  </si>
  <si>
    <t>ABC 1004</t>
  </si>
  <si>
    <t>ABC 1005</t>
  </si>
  <si>
    <t>ABC 1006</t>
  </si>
  <si>
    <t>ABC 1007</t>
  </si>
  <si>
    <t>ABC 1008</t>
  </si>
  <si>
    <t>ABC 1009</t>
  </si>
  <si>
    <t>ABC 1010</t>
  </si>
  <si>
    <t>ABC 1011</t>
  </si>
  <si>
    <t>ABC 1012</t>
  </si>
  <si>
    <t>ABC 1013</t>
  </si>
  <si>
    <t>ABC 1014</t>
  </si>
  <si>
    <t>ABC 1015</t>
  </si>
  <si>
    <t>ABC 1016</t>
  </si>
  <si>
    <t>ABC 1017</t>
  </si>
  <si>
    <t>ABC 1018</t>
  </si>
  <si>
    <t>ABC 1019</t>
  </si>
  <si>
    <t>ABC 1020</t>
  </si>
  <si>
    <t>ABC 1021</t>
  </si>
  <si>
    <t>ABC 1022</t>
  </si>
  <si>
    <t>ABC 1023</t>
  </si>
  <si>
    <t>ABC 1024</t>
  </si>
  <si>
    <t>ABC 1025</t>
  </si>
  <si>
    <t>ABC 1026</t>
  </si>
  <si>
    <t>ABC 1027</t>
  </si>
  <si>
    <t>ABC 1028</t>
  </si>
  <si>
    <t>ABC 1029</t>
  </si>
  <si>
    <t>ABC 1030</t>
  </si>
  <si>
    <t>ABC 1031</t>
  </si>
  <si>
    <t>ABC 1032</t>
  </si>
  <si>
    <t>ABC 1033</t>
  </si>
  <si>
    <t>ABC 1034</t>
  </si>
  <si>
    <t>ABC 1035</t>
  </si>
  <si>
    <t>ABC 1036</t>
  </si>
  <si>
    <t>ABC 1037</t>
  </si>
  <si>
    <t>ABC 1038</t>
  </si>
  <si>
    <t>ABC 1039</t>
  </si>
  <si>
    <t>ABC 1040</t>
  </si>
  <si>
    <t>ABC 1041</t>
  </si>
  <si>
    <t>ABC 1042</t>
  </si>
  <si>
    <t>ABC 1043</t>
  </si>
  <si>
    <t>ABC 1044</t>
  </si>
  <si>
    <t>ABC 1045</t>
  </si>
  <si>
    <t>ABC 1046</t>
  </si>
  <si>
    <t>ABC 1047</t>
  </si>
  <si>
    <t>ABC 1048</t>
  </si>
  <si>
    <t>ABC 1049</t>
  </si>
  <si>
    <t>ABC 1050</t>
  </si>
  <si>
    <t>ABC 1051</t>
  </si>
  <si>
    <t>ABC 1052</t>
  </si>
  <si>
    <t>ABC 1053</t>
  </si>
  <si>
    <t>ABC 1054</t>
  </si>
  <si>
    <t>ABC 1055</t>
  </si>
  <si>
    <t>ABC 1056</t>
  </si>
  <si>
    <t>ABC 1057</t>
  </si>
  <si>
    <t>ABC 1058</t>
  </si>
  <si>
    <t>ABC 1059</t>
  </si>
  <si>
    <t>ABC 1060</t>
  </si>
  <si>
    <t>ABC 1061</t>
  </si>
  <si>
    <t>ABC 1062</t>
  </si>
  <si>
    <t>ABC 1063</t>
  </si>
  <si>
    <t>ABC 1064</t>
  </si>
  <si>
    <t>ABC 1065</t>
  </si>
  <si>
    <t>ABC 1066</t>
  </si>
  <si>
    <t>ABC 1067</t>
  </si>
  <si>
    <t>ABC 1068</t>
  </si>
  <si>
    <t>ABC 1069</t>
  </si>
  <si>
    <t>ABC 1070</t>
  </si>
  <si>
    <t>ABC 1071</t>
  </si>
  <si>
    <t>ABC 1072</t>
  </si>
  <si>
    <t>ABC 1073</t>
  </si>
  <si>
    <t>ABC 1074</t>
  </si>
  <si>
    <t>ABC 1075</t>
  </si>
  <si>
    <t>ABC 1076</t>
  </si>
  <si>
    <t>ABC 1077</t>
  </si>
  <si>
    <t>ABC 1078</t>
  </si>
  <si>
    <t>ABC 1079</t>
  </si>
  <si>
    <t>ABC 1080</t>
  </si>
  <si>
    <t>ABC 1081</t>
  </si>
  <si>
    <t>ABC 1082</t>
  </si>
  <si>
    <t>ABC 1083</t>
  </si>
  <si>
    <t>ABC 1084</t>
  </si>
  <si>
    <t>ABC 1085</t>
  </si>
  <si>
    <t>ABC 1086</t>
  </si>
  <si>
    <t>ABC 1087</t>
  </si>
  <si>
    <t>ABC 1088</t>
  </si>
  <si>
    <t>ABC 1089</t>
  </si>
  <si>
    <t>ABC 1090</t>
  </si>
  <si>
    <t>ABC 1091</t>
  </si>
  <si>
    <t>ABC 1092</t>
  </si>
  <si>
    <t>ABC 1093</t>
  </si>
  <si>
    <t>ABC 1094</t>
  </si>
  <si>
    <t>ABC 1095</t>
  </si>
  <si>
    <t>ABC 1096</t>
  </si>
  <si>
    <t>ABC 1097</t>
  </si>
  <si>
    <t>ABC 1098</t>
  </si>
  <si>
    <t>ABC 1099</t>
  </si>
  <si>
    <t>ABC 1100</t>
  </si>
  <si>
    <t>ABC 1101</t>
  </si>
  <si>
    <t>ABC 1102</t>
  </si>
  <si>
    <t>ABC 1103</t>
  </si>
  <si>
    <t>ABC 1104</t>
  </si>
  <si>
    <t>ABC 1105</t>
  </si>
  <si>
    <t>ABC 1106</t>
  </si>
  <si>
    <t>ABC 1107</t>
  </si>
  <si>
    <t>ABC 1108</t>
  </si>
  <si>
    <t>ABC 1109</t>
  </si>
  <si>
    <t>ABC 1110</t>
  </si>
  <si>
    <t>ABC 1111</t>
  </si>
  <si>
    <t>ABC 1112</t>
  </si>
  <si>
    <t>ABC 1113</t>
  </si>
  <si>
    <t>ABC 1114</t>
  </si>
  <si>
    <t>ABC 1115</t>
  </si>
  <si>
    <t>ABC 1116</t>
  </si>
  <si>
    <t>ABC 1117</t>
  </si>
  <si>
    <t>ABC 1118</t>
  </si>
  <si>
    <t>ABC 1119</t>
  </si>
  <si>
    <t>ABC 1120</t>
  </si>
  <si>
    <t>ABC 1121</t>
  </si>
  <si>
    <t>ABC 1122</t>
  </si>
  <si>
    <t>ABC 1123</t>
  </si>
  <si>
    <t>ABC 1124</t>
  </si>
  <si>
    <t>ABC 1125</t>
  </si>
  <si>
    <t>ABC 1126</t>
  </si>
  <si>
    <t>ABC 1127</t>
  </si>
  <si>
    <t>ABC 1128</t>
  </si>
  <si>
    <t>ABC 1129</t>
  </si>
  <si>
    <t>ABC 1130</t>
  </si>
  <si>
    <t>ABC 1131</t>
  </si>
  <si>
    <t>ABC 1132</t>
  </si>
  <si>
    <t>ABC 1133</t>
  </si>
  <si>
    <t>ABC 1134</t>
  </si>
  <si>
    <t>ABC 1135</t>
  </si>
  <si>
    <t>ABC 1136</t>
  </si>
  <si>
    <t>ABC 1137</t>
  </si>
  <si>
    <t>ABC 1138</t>
  </si>
  <si>
    <t>ABC 1139</t>
  </si>
  <si>
    <t>ABC 1140</t>
  </si>
  <si>
    <t>ABC 1141</t>
  </si>
  <si>
    <t>ABC 1142</t>
  </si>
  <si>
    <t>ABC 1143</t>
  </si>
  <si>
    <t>ABC 1144</t>
  </si>
  <si>
    <t>ABC 1145</t>
  </si>
  <si>
    <t>ABC 1146</t>
  </si>
  <si>
    <t>ABC 1147</t>
  </si>
  <si>
    <t>ABC 1148 AT&amp;T</t>
  </si>
  <si>
    <t>ABC 1149</t>
  </si>
  <si>
    <t>ABC 1150</t>
  </si>
  <si>
    <t>ABC 1151</t>
  </si>
  <si>
    <t>ABC 1152</t>
  </si>
  <si>
    <t>ABC 1153</t>
  </si>
  <si>
    <t>ABC 1154</t>
  </si>
  <si>
    <t>ABC 1155</t>
  </si>
  <si>
    <t>ABC 1156</t>
  </si>
  <si>
    <t>ABC 1157</t>
  </si>
  <si>
    <t>ABC 1158</t>
  </si>
  <si>
    <t>ABC 1159</t>
  </si>
  <si>
    <t>ABC 1160</t>
  </si>
  <si>
    <t>ABC 1161</t>
  </si>
  <si>
    <t>ABC 1162</t>
  </si>
  <si>
    <t>ABC 1163</t>
  </si>
  <si>
    <t>ABC 1164</t>
  </si>
  <si>
    <t>ABC 1165</t>
  </si>
  <si>
    <t>ABC 1166</t>
  </si>
  <si>
    <t>ABC 1167</t>
  </si>
  <si>
    <t>ABC 1168</t>
  </si>
  <si>
    <t>ABC 1169</t>
  </si>
  <si>
    <t>ABC 1170</t>
  </si>
  <si>
    <t>ABC 1171</t>
  </si>
  <si>
    <t>ABC 1172</t>
  </si>
  <si>
    <t>ABC 1173</t>
  </si>
  <si>
    <t>ABC 1174</t>
  </si>
  <si>
    <t>ABC 1175</t>
  </si>
  <si>
    <t>ABC 1176</t>
  </si>
  <si>
    <t>ABC 1177</t>
  </si>
  <si>
    <t>ABC 1178</t>
  </si>
  <si>
    <t>ABC 1179</t>
  </si>
  <si>
    <t>ABC 1180</t>
  </si>
  <si>
    <t>ABC 1181</t>
  </si>
  <si>
    <t>ABC 1182</t>
  </si>
  <si>
    <t>ABC 1183</t>
  </si>
  <si>
    <t>ABC 1184</t>
  </si>
  <si>
    <t>ABC 1185</t>
  </si>
  <si>
    <t>ABC 1186</t>
  </si>
  <si>
    <t>ABC 1187</t>
  </si>
  <si>
    <t>ABC 1188</t>
  </si>
  <si>
    <t>ABC 1189</t>
  </si>
  <si>
    <t>ABC 1190</t>
  </si>
  <si>
    <t>ABC 1191</t>
  </si>
  <si>
    <t>ABC 1192</t>
  </si>
  <si>
    <t>ABC 1193</t>
  </si>
  <si>
    <t>ABC 1194</t>
  </si>
  <si>
    <t>ABC 1195</t>
  </si>
  <si>
    <t>ABC 1196</t>
  </si>
  <si>
    <t>ABC 1197</t>
  </si>
  <si>
    <t>ABC 1198</t>
  </si>
  <si>
    <t>ABC 1199</t>
  </si>
  <si>
    <t>ABC 1200</t>
  </si>
  <si>
    <t>ABC 1201</t>
  </si>
  <si>
    <t>ABC 1202</t>
  </si>
  <si>
    <t>ABC 1203</t>
  </si>
  <si>
    <t>ABC 1204</t>
  </si>
  <si>
    <t>ABC 1205</t>
  </si>
  <si>
    <t>ABC 1206</t>
  </si>
  <si>
    <t>ABC 1207</t>
  </si>
  <si>
    <t>ABC 1208</t>
  </si>
  <si>
    <t>ABC 1209</t>
  </si>
  <si>
    <t>ABC 1210</t>
  </si>
  <si>
    <t>ABC 1211</t>
  </si>
  <si>
    <t>ABC 1212</t>
  </si>
  <si>
    <t>ABC 1213</t>
  </si>
  <si>
    <t>ABC 1214</t>
  </si>
  <si>
    <t>ABC 1215</t>
  </si>
  <si>
    <t>ABC 1216</t>
  </si>
  <si>
    <t>ABC 1217</t>
  </si>
  <si>
    <t>ABC 1218</t>
  </si>
  <si>
    <t>ABC 1219</t>
  </si>
  <si>
    <t>ABC 1220</t>
  </si>
  <si>
    <t>ABC 1221</t>
  </si>
  <si>
    <t>ABC 1222</t>
  </si>
  <si>
    <t>ABC 1223</t>
  </si>
  <si>
    <t>ABC 1224</t>
  </si>
  <si>
    <t>ABC 1225</t>
  </si>
  <si>
    <t>ABC 1226</t>
  </si>
  <si>
    <t>ABC 1227</t>
  </si>
  <si>
    <t>ABC 1228</t>
  </si>
  <si>
    <t>ABC 1229</t>
  </si>
  <si>
    <t>ABC 1230</t>
  </si>
  <si>
    <t>ABC 1231</t>
  </si>
  <si>
    <t>ABC 1232</t>
  </si>
  <si>
    <t>ABC 1233</t>
  </si>
  <si>
    <t>ABC 1234</t>
  </si>
  <si>
    <t>ABC 1235</t>
  </si>
  <si>
    <t>ABC 1236</t>
  </si>
  <si>
    <t>ABC 1237</t>
  </si>
  <si>
    <t>ABC 1238</t>
  </si>
  <si>
    <t>ABC 1239</t>
  </si>
  <si>
    <t>ABC 1240</t>
  </si>
  <si>
    <t>ABC 1241</t>
  </si>
  <si>
    <t>ABC 1242</t>
  </si>
  <si>
    <t>ABC 1243</t>
  </si>
  <si>
    <t>ABC 1244</t>
  </si>
  <si>
    <t>ABC 1245</t>
  </si>
  <si>
    <t>ABC 1246</t>
  </si>
  <si>
    <t>ABC 1247</t>
  </si>
  <si>
    <t>ABC 1248</t>
  </si>
  <si>
    <t>ABC 1249</t>
  </si>
  <si>
    <t>ABC 1250</t>
  </si>
  <si>
    <t>ABC 1251</t>
  </si>
  <si>
    <t>ABC 1252</t>
  </si>
  <si>
    <t>ABC 1253</t>
  </si>
  <si>
    <t>ABC 1254</t>
  </si>
  <si>
    <t>ABC 1255</t>
  </si>
  <si>
    <t>ABC 1256</t>
  </si>
  <si>
    <t>ABC 1257</t>
  </si>
  <si>
    <t>ABC 1258</t>
  </si>
  <si>
    <t>ABC 1259</t>
  </si>
  <si>
    <t>ABC 1260</t>
  </si>
  <si>
    <t>ABC 1261</t>
  </si>
  <si>
    <t>ABC 1262</t>
  </si>
  <si>
    <t>ABC 1263</t>
  </si>
  <si>
    <t>ABC 1264</t>
  </si>
  <si>
    <t>ABC 1265</t>
  </si>
  <si>
    <t>ABC 1266</t>
  </si>
  <si>
    <t>ABC 1267</t>
  </si>
  <si>
    <t>ABC 1268</t>
  </si>
  <si>
    <t>ABC 1269</t>
  </si>
  <si>
    <t>ABC 1270</t>
  </si>
  <si>
    <t>ABC 1271</t>
  </si>
  <si>
    <t>ABC 1272</t>
  </si>
  <si>
    <t>ABC 1273</t>
  </si>
  <si>
    <t>ABC 1274</t>
  </si>
  <si>
    <t>ABC 1275</t>
  </si>
  <si>
    <t>ABC 1276</t>
  </si>
  <si>
    <t>ABC 1277</t>
  </si>
  <si>
    <t>ABC 1278</t>
  </si>
  <si>
    <t>ABC 1279</t>
  </si>
  <si>
    <t>ABC 1280</t>
  </si>
  <si>
    <t>ABC 1281</t>
  </si>
  <si>
    <t>ABC 1282</t>
  </si>
  <si>
    <t>ABC 1283</t>
  </si>
  <si>
    <t>ABC 1284</t>
  </si>
  <si>
    <t>ABC 1285</t>
  </si>
  <si>
    <t>ABC 1286</t>
  </si>
  <si>
    <t>ABC 1287</t>
  </si>
  <si>
    <t>ABC 1288</t>
  </si>
  <si>
    <t>ABC 1289</t>
  </si>
  <si>
    <t>ABC 1290</t>
  </si>
  <si>
    <t>ABC 1291</t>
  </si>
  <si>
    <t>ABC 1292</t>
  </si>
  <si>
    <t>ABC 1293</t>
  </si>
  <si>
    <t>ABC 1294</t>
  </si>
  <si>
    <t>ABC 1295</t>
  </si>
  <si>
    <t>ABC 1296</t>
  </si>
  <si>
    <t>ABC 1297</t>
  </si>
  <si>
    <t>ABC 1298</t>
  </si>
  <si>
    <t>ABC 1299</t>
  </si>
  <si>
    <t>ABC 1300</t>
  </si>
  <si>
    <t>ABC 1301</t>
  </si>
  <si>
    <t>ABC 1302</t>
  </si>
  <si>
    <t>ABC 1303</t>
  </si>
  <si>
    <t>ABC 1304</t>
  </si>
  <si>
    <t>ABC 1305</t>
  </si>
  <si>
    <t>ABC 1306</t>
  </si>
  <si>
    <t>ABC 1307</t>
  </si>
  <si>
    <t>ABC 1308</t>
  </si>
  <si>
    <t>ABC 1309</t>
  </si>
  <si>
    <t>ABC 1310</t>
  </si>
  <si>
    <t>ABC 1311</t>
  </si>
  <si>
    <t>ABC 1312</t>
  </si>
  <si>
    <t>ABC 1313</t>
  </si>
  <si>
    <t>ABC 1314</t>
  </si>
  <si>
    <t>ABC 1315</t>
  </si>
  <si>
    <t>ABC 1316</t>
  </si>
  <si>
    <t>ABC 1317</t>
  </si>
  <si>
    <t>ABC 1318</t>
  </si>
  <si>
    <t>ABC 1319</t>
  </si>
  <si>
    <t>ABC 1320</t>
  </si>
  <si>
    <t>ABC 1321</t>
  </si>
  <si>
    <t>ABC 1322</t>
  </si>
  <si>
    <t>ABC 1323</t>
  </si>
  <si>
    <t>ABC 1324</t>
  </si>
  <si>
    <t>ABC 1325</t>
  </si>
  <si>
    <t>ABC 1326</t>
  </si>
  <si>
    <t>ABC 1327</t>
  </si>
  <si>
    <t>ABC 1328</t>
  </si>
  <si>
    <t>ABC 1329</t>
  </si>
  <si>
    <t>ABC 1330</t>
  </si>
  <si>
    <t>Instructions for the Completion of Table 2a</t>
  </si>
  <si>
    <t>1. Please provide the following information for investment in loans (excluding staff and policy loans) in the Singapore Insurance Fund, Offshore Insurance Fund and Shareholder's Fund for the immediately preceding quarter.</t>
  </si>
  <si>
    <t>2. An insurer shall classify "Industry Group of Issuer" based on the definition of Global Industry Classification Standard Methodology (GICS).</t>
  </si>
  <si>
    <t>3. "Location of issuer" refers to the location which the issuer of loans is domiciled in.</t>
  </si>
  <si>
    <t>4. For loans issued by "Supranational", insurer shall classify the location of issuer as "others".</t>
  </si>
  <si>
    <r>
      <t xml:space="preserve">6. "Time to maturity" refers to the length of time until the loan is expected to be fully settled. </t>
    </r>
    <r>
      <rPr>
        <sz val="11"/>
        <color indexed="53"/>
        <rFont val="Arial"/>
        <family val="2"/>
      </rPr>
      <t>For the calculation of "time to maturity", please note that the units for this input is in "year". E.g. Where  time to maturity is 2 months, the corresponding input should be 0.166666 (=2/12)</t>
    </r>
  </si>
  <si>
    <t>Table 2a: Breakdown of Loans
for the Quarter ended 30 September 2013</t>
  </si>
  <si>
    <t>Amount Oustanding</t>
  </si>
  <si>
    <t>Instructions for the Completion of Table 3</t>
  </si>
  <si>
    <t>1. Please provide the following information for cash and deposits in the Singapore Insurance Fund, Offshore Insurance Fund and Shareholder's Fund for the immediately preceding quarter.</t>
  </si>
  <si>
    <t>2. Please include Petty Cash held by insurers, and in the field "Name of Deposit Institution", please input "N/A - Petty Cash".</t>
  </si>
  <si>
    <t>Table 3: Breakdown of Cash and Deposits
as at the Quarter ended 30 September 2013</t>
  </si>
  <si>
    <t>Table 3: Breakdown of Cash and Deposits by Location of Deposit Institution</t>
  </si>
  <si>
    <t>XYZ Bank</t>
  </si>
  <si>
    <t>N/A - Petty Cash</t>
  </si>
  <si>
    <t>Instructions for the Completion of Table 4a</t>
  </si>
  <si>
    <t>1. Please provide the following information for derivatives in the Singapore Insurance Fund, Offshore Insurance Fund and Shareholder's Fund for the immediately preceding quarter.</t>
  </si>
  <si>
    <t>2. "Broad asset category" refers to the category which derivatives belong to. Insurer shall classify derivatives into 5 broad categories, namely foreign exchange, interest rate, commodities, equities and credit-related instruments.</t>
  </si>
  <si>
    <t>3. Where more than one rating is available on a particular counterparty, the second best rating of the counterparty shall apply.</t>
  </si>
  <si>
    <t>4. For assets where the "Broad asset category" is "Interest Rate", please list the Modified/Effective duration of the security. For others, leave the field blank.</t>
  </si>
  <si>
    <r>
      <t xml:space="preserve">5. Duration refers to the measurable change in the value of a security in response to a change in interest rates. For securities with </t>
    </r>
    <r>
      <rPr>
        <u val="single"/>
        <sz val="11"/>
        <rFont val="Arial"/>
        <family val="2"/>
      </rPr>
      <t>no</t>
    </r>
    <r>
      <rPr>
        <sz val="11"/>
        <rFont val="Arial"/>
        <family val="2"/>
      </rPr>
      <t xml:space="preserve"> embedded options, please calculate the modified duration of the security. </t>
    </r>
  </si>
  <si>
    <r>
      <t xml:space="preserve">6. </t>
    </r>
    <r>
      <rPr>
        <strike/>
        <sz val="11"/>
        <color indexed="53"/>
        <rFont val="Arial"/>
        <family val="2"/>
      </rPr>
      <t xml:space="preserve">For multi-leg securities, please list the different legs separately. </t>
    </r>
    <r>
      <rPr>
        <sz val="11"/>
        <color indexed="53"/>
        <rFont val="Arial"/>
        <family val="2"/>
      </rPr>
      <t>Insurers are to list their derivative positions in this table in a consistent manner with that prescribed in the fourth schedule of the Insurance (Valuation and Capital) regulations 2004, for the purposes of calculating C2 requirements. This includes certain derivatives where the regulation requires insurers to characterise these types of derivatives as combinations of 2 separate notional positions  in a forward contract or an option, on a security or an index, or in the case of interest rates, a position in a government debt security.</t>
    </r>
  </si>
  <si>
    <t>7. 8. For the calculation of "duration" and "time to maturity", please note that the units for these inputs are in "year". E.g. Where duration or time to maturity is 2 months, the corresponding input should be 0.166666 (=2/12).</t>
  </si>
  <si>
    <t>Table 4a : Breakdown of Derivatives
as at the Quarter ended 30 September 2013</t>
  </si>
  <si>
    <t>Credit Rating of Counterparty</t>
  </si>
  <si>
    <t>Outstanding Position</t>
  </si>
  <si>
    <t>Coy A</t>
  </si>
  <si>
    <t>Coy B</t>
  </si>
  <si>
    <t>Instructions for the Completion of Table 4b</t>
  </si>
  <si>
    <t>2. "Turnover volume" refers to monetary value of all trades conducted, i.e. sum of the absolute amount or value of all new transactions added, maturities and transactions unwound during that quarter.</t>
  </si>
  <si>
    <t>SINGAPORE INSURANCE FUND</t>
  </si>
  <si>
    <t>Table 4b Turnover Volume of Derivatives by Notional Principal Amount From _____ to _____</t>
  </si>
  <si>
    <t>Not applicable</t>
  </si>
  <si>
    <t>OFFSHORE INSURANCE FUND</t>
  </si>
  <si>
    <t>SHAREHOLDERS FUND</t>
  </si>
  <si>
    <t>Instructions for the Completion of Table 5</t>
  </si>
  <si>
    <t>1. Please provide the following information for foreign currency exposures in the Singapore Insurance Fund, Offshore Insurance Fund and Shareholder's Fund for the immediately preceding quarter.</t>
  </si>
  <si>
    <r>
      <t>SINGAPORE INSURANCE FUND</t>
    </r>
    <r>
      <rPr>
        <b/>
        <strike/>
        <sz val="11"/>
        <color indexed="53"/>
        <rFont val="Calibri"/>
        <family val="2"/>
      </rPr>
      <t>/OFFSHORE INSURANCE FUND/SHAREHOLDERS FUND</t>
    </r>
  </si>
  <si>
    <t>Table 5: Breakdown of Foreign Currency Exposure for Assets &amp; Liabilities 
as at the Quarter ended 30 September 2013</t>
  </si>
  <si>
    <t>Value of Net Long Position
(where applicable)</t>
  </si>
  <si>
    <t>Value of Net Short Position
(where applicable)</t>
  </si>
  <si>
    <t>Instructions for the Completion of Table 6</t>
  </si>
  <si>
    <t xml:space="preserve">1. Please provide the following information on the top 10 broker groups with the highest amount of outstanding premiums due in respect of both direct business and reinsurance business as at the reporting date.  </t>
  </si>
  <si>
    <t>2. The top 10 should be determined on a group basis instead of on a legal entity basis.  Further breakdown by the legal entities under each group should also be provided. For clarity, legal entities that are related parties as defined per Companies Act shall be deemed as belonging to the same broker group.</t>
  </si>
  <si>
    <t>3. Submission is required only if the outstanding premiums due from a broker group is above S$5 million or 5% of total outstanding premiums, whichever is lower.</t>
  </si>
  <si>
    <t>4. The figures should include outstanding premiums from both the Singapore Insurance Fund and Offshore Insurance Fund.</t>
  </si>
  <si>
    <t>5. The start date for the ageing of outstanding premiums shall follow the definition in the Insurance (Accounts and Statements) Regulations 2004.</t>
  </si>
  <si>
    <t xml:space="preserve">6. The definition of "outstanding premiums" shall have the same meaning as the "outstanding premiums and agents' balances" in the Notes to Form 1, Insurance (Accounts and Statements) Regulations 2004.  </t>
  </si>
  <si>
    <t>Table 6: Top 10 Broker Groups with the Highest Outstanding Premiums Due 
as at the Quarter ended 30 September 2013</t>
  </si>
  <si>
    <t>DEF 001 &amp; Co</t>
  </si>
  <si>
    <t>DEF 001 &amp; Partner</t>
  </si>
  <si>
    <t>DEF 002</t>
  </si>
  <si>
    <t>DEF 003</t>
  </si>
  <si>
    <t>DEF 004</t>
  </si>
  <si>
    <t>DEF 005</t>
  </si>
  <si>
    <t>DEF 006</t>
  </si>
  <si>
    <t>DEF 007</t>
  </si>
  <si>
    <t>DEF 008</t>
  </si>
  <si>
    <t>DEF 009</t>
  </si>
  <si>
    <t>DEF 010</t>
  </si>
  <si>
    <t>DEF 011</t>
  </si>
  <si>
    <t>DEF 012</t>
  </si>
  <si>
    <t>DEF 013</t>
  </si>
  <si>
    <t>DEF 014</t>
  </si>
  <si>
    <t>DEF 015</t>
  </si>
  <si>
    <t>DEF 016</t>
  </si>
  <si>
    <t>DEF 017</t>
  </si>
  <si>
    <t>DEF 018</t>
  </si>
  <si>
    <t>DEF 019</t>
  </si>
  <si>
    <t>DEF 020</t>
  </si>
  <si>
    <t>Instructions for the Completion of Table 7</t>
  </si>
  <si>
    <t>1. Please provide the following information for all assets in the Singapore Insurance Fund, Offshore Insurance Fund and Shareholder's Fund managed by Head Office or Parent Company of the insurer for the immediately preceding accounting period.</t>
  </si>
  <si>
    <t>2. Insurers shall classify the Managing Entity (whether "Head Office/Parent" or"Outsourced Entity"); where the managing entity is a related party but not the Head Office/Parent, classify the Managing Entity as an Outsourced Entity.</t>
  </si>
  <si>
    <t>Table 7: Breakdown of Assets Managed by Head Office/Parent Company/Outsourced Entity
as at the Accounting Period ended 31 December 2013</t>
  </si>
  <si>
    <t>MNL Global Liquidity Funds plc</t>
  </si>
  <si>
    <t>Home Office - XYZ Specialty Limited</t>
  </si>
  <si>
    <t>ABC Investment Management Inc.</t>
  </si>
  <si>
    <t>Instructions for the Completion of Table 8a</t>
  </si>
  <si>
    <t>1. Please provide the following information for direct insurance and reinsurance business written under the Singapore Insurance General Fund for the immediately preceding accounting period.</t>
  </si>
  <si>
    <t xml:space="preserve">2. "New Business" refers to any business that enters the books of the insurer for the first time. </t>
  </si>
  <si>
    <t>3. "In-force Business" refers to any business that is still effective as at the end of the accounting period.</t>
  </si>
  <si>
    <t>4. "Gross Maximum Sum Insured or Limit of Liability" refers to the maximum amount of exposure that the insurer is exposed to, gross of reinsurance/retrocession.In the case of reinsurers, we are prepared to consider maximum probable loss if the reinsurers deemed it as a more useful measure of the reinsurer’s exposure, and have difficulty providing the Maximum Sum Insured/ Limit of Liability numbers.  If there are no limits or is not applicable, "Unlimited" or "Not applicable" should be keyed in respectively instead of a blank.</t>
  </si>
  <si>
    <t>5. "Number of Policies" refers to a unique policy identifier by which the exposure and premium information on each individual record can be identified. For a reinsurer, this will be at the treaty level.</t>
  </si>
  <si>
    <t xml:space="preserve">Table 8a: Breakdown of Insurance Exposure of Singapore Insurance General Fund
</t>
  </si>
  <si>
    <t>New and Renewal Business from 01/01/2013 to 31/12/2013</t>
  </si>
  <si>
    <t>In-force Business as at Accounting Period ended 31/12/2013</t>
  </si>
  <si>
    <t>Instructions for the Completion of Table 8b</t>
  </si>
  <si>
    <t>1. Please provide the following information for insurance business written under the Offshore Insurance Fund for the immediately preceding accounting period.</t>
  </si>
  <si>
    <t>2. Definition of "territory" shall follow the definition as in the "Instructions for Completion of Form 12(b)",  Insurance (Accounts and Statements) Regulations 2004, that is based on where the risks are located. However, where such details are not available, e.g. in reinsurance business, it is acceptable that the insurer uses the location where the cedant is domiciled in as the proxy.</t>
  </si>
  <si>
    <t>3. Only where gross premiums from a country amounts to more than 5% of total gross premiums for the OIF of the insurer or exceed $5m (whichever is lower), the insurer shall report the amount of gross sum insured or limit in respect of the stated lines of business.</t>
  </si>
  <si>
    <t xml:space="preserve">Table 8b: Breakdown of Insurance Exposure of Offshore Insurance (Life and General) Fund
</t>
  </si>
</sst>
</file>

<file path=xl/styles.xml><?xml version="1.0" encoding="utf-8"?>
<styleSheet xmlns="http://schemas.openxmlformats.org/spreadsheetml/2006/main">
  <numFmts count="9">
    <numFmt numFmtId="164" formatCode="GENERAL"/>
    <numFmt numFmtId="165" formatCode="#,##0.00"/>
    <numFmt numFmtId="166" formatCode="_-* #,##0.00_-;\-* #,##0.00_-;_-* \-??_-;_-@_-"/>
    <numFmt numFmtId="167" formatCode="#,##0"/>
    <numFmt numFmtId="168" formatCode="0.00"/>
    <numFmt numFmtId="169" formatCode="D\-MMM\-YY"/>
    <numFmt numFmtId="170" formatCode="#,##0\ ;&quot;- &quot;#,##0\ ;&quot;- &quot;;@"/>
    <numFmt numFmtId="171" formatCode="#,##0\ ;\(#,##0\);&quot;- &quot;;@\ "/>
    <numFmt numFmtId="172" formatCode="#,##0.00;\(#,##0.00\)"/>
  </numFmts>
  <fonts count="35">
    <font>
      <sz val="10"/>
      <name val="Arial"/>
      <family val="2"/>
    </font>
    <font>
      <sz val="11"/>
      <color indexed="8"/>
      <name val="Calibri"/>
      <family val="2"/>
    </font>
    <font>
      <b/>
      <sz val="11"/>
      <color indexed="8"/>
      <name val="Calibri"/>
      <family val="2"/>
    </font>
    <font>
      <b/>
      <sz val="10"/>
      <name val="Arial"/>
      <family val="2"/>
    </font>
    <font>
      <sz val="11"/>
      <name val="Calibri"/>
      <family val="2"/>
    </font>
    <font>
      <sz val="11"/>
      <name val="Arial"/>
      <family val="2"/>
    </font>
    <font>
      <sz val="11"/>
      <color indexed="53"/>
      <name val="Calibri"/>
      <family val="2"/>
    </font>
    <font>
      <b/>
      <u val="single"/>
      <sz val="11"/>
      <color indexed="8"/>
      <name val="Calibri"/>
      <family val="2"/>
    </font>
    <font>
      <strike/>
      <sz val="11"/>
      <color indexed="53"/>
      <name val="Calibri"/>
      <family val="2"/>
    </font>
    <font>
      <sz val="11"/>
      <color indexed="10"/>
      <name val="Calibri"/>
      <family val="2"/>
    </font>
    <font>
      <b/>
      <sz val="11"/>
      <color indexed="10"/>
      <name val="Calibri"/>
      <family val="2"/>
    </font>
    <font>
      <b/>
      <u val="single"/>
      <sz val="11"/>
      <color indexed="9"/>
      <name val="Calibri"/>
      <family val="2"/>
    </font>
    <font>
      <sz val="11"/>
      <color indexed="9"/>
      <name val="Calibri"/>
      <family val="2"/>
    </font>
    <font>
      <b/>
      <u val="single"/>
      <sz val="11"/>
      <color indexed="27"/>
      <name val="Calibri"/>
      <family val="2"/>
    </font>
    <font>
      <sz val="10"/>
      <color indexed="8"/>
      <name val="Arial"/>
      <family val="2"/>
    </font>
    <font>
      <b/>
      <sz val="12"/>
      <color indexed="8"/>
      <name val="Arial"/>
      <family val="2"/>
    </font>
    <font>
      <b/>
      <sz val="10"/>
      <color indexed="9"/>
      <name val="Arial"/>
      <family val="2"/>
    </font>
    <font>
      <b/>
      <sz val="11"/>
      <color indexed="9"/>
      <name val="Calibri"/>
      <family val="2"/>
    </font>
    <font>
      <sz val="11"/>
      <color indexed="8"/>
      <name val="Arial"/>
      <family val="2"/>
    </font>
    <font>
      <b/>
      <sz val="11"/>
      <color indexed="8"/>
      <name val="Arial"/>
      <family val="2"/>
    </font>
    <font>
      <strike/>
      <sz val="10"/>
      <color indexed="53"/>
      <name val="Arial"/>
      <family val="2"/>
    </font>
    <font>
      <sz val="10"/>
      <color indexed="53"/>
      <name val="Arial"/>
      <family val="2"/>
    </font>
    <font>
      <b/>
      <u val="single"/>
      <sz val="11"/>
      <name val="Arial"/>
      <family val="2"/>
    </font>
    <font>
      <u val="single"/>
      <sz val="11"/>
      <name val="Arial"/>
      <family val="2"/>
    </font>
    <font>
      <b/>
      <sz val="15"/>
      <name val="Arial"/>
      <family val="2"/>
    </font>
    <font>
      <sz val="11"/>
      <color indexed="53"/>
      <name val="Arial"/>
      <family val="2"/>
    </font>
    <font>
      <sz val="11"/>
      <color indexed="10"/>
      <name val="Arial"/>
      <family val="2"/>
    </font>
    <font>
      <strike/>
      <sz val="11"/>
      <color indexed="53"/>
      <name val="Arial"/>
      <family val="2"/>
    </font>
    <font>
      <sz val="10"/>
      <color indexed="10"/>
      <name val="Arial"/>
      <family val="2"/>
    </font>
    <font>
      <b/>
      <sz val="11"/>
      <name val="Calibri"/>
      <family val="2"/>
    </font>
    <font>
      <sz val="15"/>
      <name val="Arial"/>
      <family val="2"/>
    </font>
    <font>
      <b/>
      <strike/>
      <sz val="11"/>
      <color indexed="53"/>
      <name val="Calibri"/>
      <family val="2"/>
    </font>
    <font>
      <b/>
      <sz val="12"/>
      <name val="Arial"/>
      <family val="2"/>
    </font>
    <font>
      <sz val="12"/>
      <color indexed="10"/>
      <name val="Times New Roman"/>
      <family val="1"/>
    </font>
    <font>
      <b/>
      <sz val="15"/>
      <color indexed="8"/>
      <name val="Arial"/>
      <family val="2"/>
    </font>
  </fonts>
  <fills count="11">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indexed="53"/>
        <bgColor indexed="64"/>
      </patternFill>
    </fill>
    <fill>
      <patternFill patternType="solid">
        <fgColor indexed="62"/>
        <bgColor indexed="64"/>
      </patternFill>
    </fill>
    <fill>
      <patternFill patternType="solid">
        <fgColor indexed="54"/>
        <bgColor indexed="64"/>
      </patternFill>
    </fill>
    <fill>
      <patternFill patternType="solid">
        <fgColor indexed="31"/>
        <bgColor indexed="64"/>
      </patternFill>
    </fill>
    <fill>
      <patternFill patternType="solid">
        <fgColor indexed="22"/>
        <bgColor indexed="64"/>
      </patternFill>
    </fill>
    <fill>
      <patternFill patternType="solid">
        <fgColor indexed="27"/>
        <bgColor indexed="64"/>
      </patternFill>
    </fill>
  </fills>
  <borders count="57">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medium">
        <color indexed="8"/>
      </right>
      <top style="thin">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hair">
        <color indexed="8"/>
      </left>
      <right style="hair">
        <color indexed="8"/>
      </right>
      <top style="hair">
        <color indexed="8"/>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6" fontId="1" fillId="0" borderId="0">
      <alignment/>
      <protection/>
    </xf>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371">
    <xf numFmtId="164" fontId="0" fillId="0" borderId="0" xfId="0" applyAlignment="1">
      <alignment/>
    </xf>
    <xf numFmtId="164" fontId="1" fillId="0" borderId="0" xfId="20" applyAlignment="1">
      <alignment horizontal="center" vertical="center"/>
      <protection/>
    </xf>
    <xf numFmtId="164" fontId="2" fillId="0" borderId="1" xfId="20" applyFont="1" applyBorder="1" applyAlignment="1">
      <alignment horizontal="center" vertical="center"/>
      <protection/>
    </xf>
    <xf numFmtId="164" fontId="2" fillId="0" borderId="2" xfId="20" applyFont="1" applyBorder="1" applyAlignment="1">
      <alignment horizontal="center" vertical="center"/>
      <protection/>
    </xf>
    <xf numFmtId="164" fontId="2" fillId="0" borderId="1" xfId="20" applyFont="1" applyFill="1" applyBorder="1" applyAlignment="1">
      <alignment horizontal="center" vertical="center"/>
      <protection/>
    </xf>
    <xf numFmtId="164" fontId="2" fillId="0" borderId="3" xfId="20" applyFont="1" applyFill="1" applyBorder="1" applyAlignment="1">
      <alignment horizontal="center" vertical="center"/>
      <protection/>
    </xf>
    <xf numFmtId="165" fontId="3" fillId="0" borderId="1" xfId="20" applyNumberFormat="1" applyFont="1" applyFill="1" applyBorder="1" applyAlignment="1">
      <alignment horizontal="center" vertical="center"/>
      <protection/>
    </xf>
    <xf numFmtId="164" fontId="0" fillId="0" borderId="0" xfId="20" applyNumberFormat="1" applyFont="1" applyFill="1" applyBorder="1" applyAlignment="1">
      <alignment horizontal="center" vertical="center"/>
      <protection/>
    </xf>
    <xf numFmtId="164" fontId="4" fillId="0" borderId="0" xfId="20" applyNumberFormat="1" applyFont="1" applyFill="1" applyAlignment="1">
      <alignment horizontal="center" vertical="center"/>
      <protection/>
    </xf>
    <xf numFmtId="164" fontId="5" fillId="0" borderId="0" xfId="20" applyFont="1">
      <alignment/>
      <protection/>
    </xf>
    <xf numFmtId="164" fontId="1" fillId="0" borderId="0" xfId="20" applyFont="1" applyAlignment="1">
      <alignment horizontal="center"/>
      <protection/>
    </xf>
    <xf numFmtId="164" fontId="6" fillId="0" borderId="0" xfId="20" applyFont="1" applyAlignment="1">
      <alignment horizontal="center" vertical="center"/>
      <protection/>
    </xf>
    <xf numFmtId="164" fontId="1" fillId="0" borderId="0" xfId="20">
      <alignment/>
      <protection/>
    </xf>
    <xf numFmtId="164" fontId="7" fillId="2" borderId="4" xfId="20" applyFont="1" applyFill="1" applyBorder="1" applyProtection="1">
      <alignment/>
      <protection/>
    </xf>
    <xf numFmtId="164" fontId="1" fillId="2" borderId="5" xfId="20" applyFill="1" applyBorder="1" applyProtection="1">
      <alignment/>
      <protection/>
    </xf>
    <xf numFmtId="164" fontId="1" fillId="2" borderId="6" xfId="20" applyFill="1" applyBorder="1" applyProtection="1">
      <alignment/>
      <protection/>
    </xf>
    <xf numFmtId="164" fontId="1" fillId="0" borderId="0" xfId="20" applyProtection="1">
      <alignment/>
      <protection locked="0"/>
    </xf>
    <xf numFmtId="164" fontId="1" fillId="2" borderId="7" xfId="20" applyFont="1" applyFill="1" applyBorder="1" applyAlignment="1" applyProtection="1">
      <alignment horizontal="left" wrapText="1"/>
      <protection/>
    </xf>
    <xf numFmtId="164" fontId="1" fillId="2" borderId="7" xfId="20" applyFont="1" applyFill="1" applyBorder="1" applyAlignment="1" applyProtection="1">
      <alignment horizontal="left" vertical="center" wrapText="1" shrinkToFit="1"/>
      <protection/>
    </xf>
    <xf numFmtId="164" fontId="1" fillId="2" borderId="7" xfId="20" applyFont="1" applyFill="1" applyBorder="1" applyAlignment="1" applyProtection="1">
      <alignment horizontal="left"/>
      <protection/>
    </xf>
    <xf numFmtId="164" fontId="1" fillId="0" borderId="7" xfId="20" applyFont="1" applyBorder="1" applyAlignment="1" applyProtection="1">
      <alignment horizontal="left" vertical="center" wrapText="1" shrinkToFit="1"/>
      <protection/>
    </xf>
    <xf numFmtId="164" fontId="4" fillId="2" borderId="8" xfId="20" applyFont="1" applyFill="1" applyBorder="1" applyProtection="1">
      <alignment/>
      <protection/>
    </xf>
    <xf numFmtId="164" fontId="4" fillId="2" borderId="0" xfId="20" applyFont="1" applyFill="1" applyBorder="1" applyProtection="1">
      <alignment/>
      <protection/>
    </xf>
    <xf numFmtId="164" fontId="1" fillId="2" borderId="0" xfId="20" applyFill="1" applyBorder="1" applyProtection="1">
      <alignment/>
      <protection/>
    </xf>
    <xf numFmtId="164" fontId="1" fillId="2" borderId="9" xfId="20" applyFill="1" applyBorder="1" applyProtection="1">
      <alignment/>
      <protection/>
    </xf>
    <xf numFmtId="164" fontId="9" fillId="2" borderId="7" xfId="20" applyFont="1" applyFill="1" applyBorder="1" applyAlignment="1" applyProtection="1">
      <alignment wrapText="1"/>
      <protection/>
    </xf>
    <xf numFmtId="164" fontId="9" fillId="2" borderId="10" xfId="20" applyFont="1" applyFill="1" applyBorder="1" applyAlignment="1" applyProtection="1">
      <alignment wrapText="1"/>
      <protection/>
    </xf>
    <xf numFmtId="164" fontId="1" fillId="0" borderId="0" xfId="20" applyAlignment="1">
      <alignment horizontal="justify"/>
      <protection/>
    </xf>
    <xf numFmtId="164" fontId="1" fillId="2" borderId="0" xfId="20" applyFill="1">
      <alignment/>
      <protection/>
    </xf>
    <xf numFmtId="164" fontId="11" fillId="3" borderId="11" xfId="20" applyFont="1" applyFill="1" applyBorder="1">
      <alignment/>
      <protection/>
    </xf>
    <xf numFmtId="164" fontId="12" fillId="3" borderId="12" xfId="20" applyFont="1" applyFill="1" applyBorder="1">
      <alignment/>
      <protection/>
    </xf>
    <xf numFmtId="164" fontId="12" fillId="3" borderId="13" xfId="20" applyFont="1" applyFill="1" applyBorder="1">
      <alignment/>
      <protection/>
    </xf>
    <xf numFmtId="164" fontId="2" fillId="4" borderId="14" xfId="20" applyFont="1" applyFill="1" applyBorder="1">
      <alignment/>
      <protection/>
    </xf>
    <xf numFmtId="164" fontId="1" fillId="4" borderId="15" xfId="20" applyFill="1" applyBorder="1">
      <alignment/>
      <protection/>
    </xf>
    <xf numFmtId="164" fontId="1" fillId="4" borderId="16" xfId="20" applyFill="1" applyBorder="1">
      <alignment/>
      <protection/>
    </xf>
    <xf numFmtId="164" fontId="1" fillId="4" borderId="17" xfId="20" applyFont="1" applyFill="1" applyBorder="1">
      <alignment/>
      <protection/>
    </xf>
    <xf numFmtId="164" fontId="1" fillId="4" borderId="0" xfId="20" applyFill="1" applyBorder="1">
      <alignment/>
      <protection/>
    </xf>
    <xf numFmtId="164" fontId="1" fillId="4" borderId="18" xfId="20" applyFill="1" applyBorder="1">
      <alignment/>
      <protection/>
    </xf>
    <xf numFmtId="164" fontId="2" fillId="4" borderId="0" xfId="20" applyFont="1" applyFill="1" applyBorder="1">
      <alignment/>
      <protection/>
    </xf>
    <xf numFmtId="164" fontId="2" fillId="4" borderId="17" xfId="20" applyFont="1" applyFill="1" applyBorder="1">
      <alignment/>
      <protection/>
    </xf>
    <xf numFmtId="164" fontId="1" fillId="4" borderId="19" xfId="20" applyFont="1" applyFill="1" applyBorder="1">
      <alignment/>
      <protection/>
    </xf>
    <xf numFmtId="164" fontId="1" fillId="4" borderId="20" xfId="20" applyFill="1" applyBorder="1">
      <alignment/>
      <protection/>
    </xf>
    <xf numFmtId="164" fontId="1" fillId="4" borderId="21" xfId="20" applyFill="1" applyBorder="1">
      <alignment/>
      <protection/>
    </xf>
    <xf numFmtId="164" fontId="1" fillId="2" borderId="17" xfId="20" applyFill="1" applyBorder="1">
      <alignment/>
      <protection/>
    </xf>
    <xf numFmtId="164" fontId="1" fillId="2" borderId="0" xfId="20" applyFill="1" applyBorder="1">
      <alignment/>
      <protection/>
    </xf>
    <xf numFmtId="164" fontId="1" fillId="2" borderId="18" xfId="20" applyFill="1" applyBorder="1">
      <alignment/>
      <protection/>
    </xf>
    <xf numFmtId="164" fontId="11" fillId="3" borderId="14" xfId="20" applyFont="1" applyFill="1" applyBorder="1">
      <alignment/>
      <protection/>
    </xf>
    <xf numFmtId="164" fontId="12" fillId="3" borderId="15" xfId="20" applyFont="1" applyFill="1" applyBorder="1">
      <alignment/>
      <protection/>
    </xf>
    <xf numFmtId="164" fontId="12" fillId="3" borderId="16" xfId="20" applyFont="1" applyFill="1" applyBorder="1">
      <alignment/>
      <protection/>
    </xf>
    <xf numFmtId="164" fontId="13" fillId="5" borderId="22" xfId="20" applyFont="1" applyFill="1" applyBorder="1">
      <alignment/>
      <protection/>
    </xf>
    <xf numFmtId="164" fontId="1" fillId="5" borderId="5" xfId="20" applyFill="1" applyBorder="1">
      <alignment/>
      <protection/>
    </xf>
    <xf numFmtId="164" fontId="1" fillId="5" borderId="23" xfId="20" applyFill="1" applyBorder="1">
      <alignment/>
      <protection/>
    </xf>
    <xf numFmtId="164" fontId="1" fillId="4" borderId="0" xfId="20" applyNumberFormat="1" applyFont="1" applyFill="1" applyBorder="1">
      <alignment/>
      <protection/>
    </xf>
    <xf numFmtId="164" fontId="1" fillId="4" borderId="17" xfId="20" applyNumberFormat="1" applyFont="1" applyFill="1" applyBorder="1">
      <alignment/>
      <protection/>
    </xf>
    <xf numFmtId="164" fontId="1" fillId="4" borderId="24" xfId="20" applyFill="1" applyBorder="1">
      <alignment/>
      <protection/>
    </xf>
    <xf numFmtId="164" fontId="2" fillId="4" borderId="25" xfId="20" applyFont="1" applyFill="1" applyBorder="1">
      <alignment/>
      <protection/>
    </xf>
    <xf numFmtId="164" fontId="1" fillId="4" borderId="25" xfId="20" applyFill="1" applyBorder="1">
      <alignment/>
      <protection/>
    </xf>
    <xf numFmtId="164" fontId="1" fillId="4" borderId="26" xfId="20" applyFill="1" applyBorder="1">
      <alignment/>
      <protection/>
    </xf>
    <xf numFmtId="164" fontId="13" fillId="5" borderId="17" xfId="20" applyFont="1" applyFill="1" applyBorder="1">
      <alignment/>
      <protection/>
    </xf>
    <xf numFmtId="164" fontId="1" fillId="5" borderId="0" xfId="20" applyFill="1" applyBorder="1">
      <alignment/>
      <protection/>
    </xf>
    <xf numFmtId="164" fontId="1" fillId="5" borderId="18" xfId="20" applyFill="1" applyBorder="1">
      <alignment/>
      <protection/>
    </xf>
    <xf numFmtId="164" fontId="14" fillId="0" borderId="0" xfId="20" applyFont="1" applyAlignment="1" applyProtection="1">
      <alignment horizontal="center" vertical="center"/>
      <protection/>
    </xf>
    <xf numFmtId="164" fontId="1" fillId="0" borderId="0" xfId="20" applyAlignment="1" applyProtection="1">
      <alignment horizontal="center" vertical="center"/>
      <protection/>
    </xf>
    <xf numFmtId="164" fontId="1" fillId="0" borderId="0" xfId="20" applyAlignment="1" applyProtection="1">
      <alignment horizontal="center" vertical="center" wrapText="1" shrinkToFit="1"/>
      <protection/>
    </xf>
    <xf numFmtId="164" fontId="15" fillId="0" borderId="0" xfId="20" applyFont="1" applyAlignment="1" applyProtection="1">
      <alignment horizontal="left" vertical="center"/>
      <protection/>
    </xf>
    <xf numFmtId="164" fontId="16" fillId="6" borderId="27" xfId="20" applyFont="1" applyFill="1" applyBorder="1" applyAlignment="1" applyProtection="1">
      <alignment horizontal="center" vertical="center" wrapText="1" shrinkToFit="1"/>
      <protection/>
    </xf>
    <xf numFmtId="164" fontId="16" fillId="6" borderId="27" xfId="20" applyFont="1" applyFill="1" applyBorder="1" applyAlignment="1" applyProtection="1">
      <alignment horizontal="center" vertical="center"/>
      <protection/>
    </xf>
    <xf numFmtId="164" fontId="17" fillId="7" borderId="25" xfId="20" applyFont="1" applyFill="1" applyBorder="1" applyAlignment="1" applyProtection="1">
      <alignment horizontal="center" vertical="center"/>
      <protection/>
    </xf>
    <xf numFmtId="164" fontId="17" fillId="6" borderId="27" xfId="20" applyFont="1" applyFill="1" applyBorder="1" applyAlignment="1" applyProtection="1">
      <alignment horizontal="center" vertical="center"/>
      <protection/>
    </xf>
    <xf numFmtId="164" fontId="17" fillId="6" borderId="11" xfId="20" applyFont="1" applyFill="1" applyBorder="1" applyAlignment="1" applyProtection="1">
      <alignment horizontal="center" vertical="center"/>
      <protection/>
    </xf>
    <xf numFmtId="164" fontId="17" fillId="6" borderId="28" xfId="20" applyFont="1" applyFill="1" applyBorder="1" applyAlignment="1" applyProtection="1">
      <alignment horizontal="center" vertical="center" wrapText="1" shrinkToFit="1"/>
      <protection/>
    </xf>
    <xf numFmtId="164" fontId="5" fillId="8" borderId="10" xfId="20" applyFont="1" applyFill="1" applyBorder="1" applyAlignment="1" applyProtection="1">
      <alignment horizontal="center" vertical="center" wrapText="1" shrinkToFit="1"/>
      <protection/>
    </xf>
    <xf numFmtId="164" fontId="5" fillId="8" borderId="29" xfId="20" applyFont="1" applyFill="1" applyBorder="1" applyAlignment="1" applyProtection="1">
      <alignment horizontal="center" vertical="center" wrapText="1" shrinkToFit="1"/>
      <protection/>
    </xf>
    <xf numFmtId="164" fontId="5" fillId="8" borderId="1" xfId="20" applyFont="1" applyFill="1" applyBorder="1" applyAlignment="1" applyProtection="1">
      <alignment horizontal="center" vertical="center" wrapText="1" shrinkToFit="1"/>
      <protection/>
    </xf>
    <xf numFmtId="164" fontId="5" fillId="8" borderId="30" xfId="20" applyFont="1" applyFill="1" applyBorder="1" applyAlignment="1" applyProtection="1">
      <alignment horizontal="center" vertical="center" wrapText="1" shrinkToFit="1"/>
      <protection/>
    </xf>
    <xf numFmtId="164" fontId="14" fillId="0" borderId="0" xfId="20" applyFont="1" applyAlignment="1" applyProtection="1">
      <alignment horizontal="center" vertical="center" wrapText="1" shrinkToFit="1"/>
      <protection/>
    </xf>
    <xf numFmtId="164" fontId="2" fillId="0" borderId="0" xfId="20" applyFont="1" applyAlignment="1" applyProtection="1">
      <alignment horizontal="center" vertical="center"/>
      <protection/>
    </xf>
    <xf numFmtId="164" fontId="18" fillId="8" borderId="1" xfId="20" applyFont="1" applyFill="1" applyBorder="1" applyProtection="1">
      <alignment/>
      <protection/>
    </xf>
    <xf numFmtId="164" fontId="18" fillId="8" borderId="1" xfId="20" applyFont="1" applyFill="1" applyBorder="1" applyAlignment="1" applyProtection="1">
      <alignment horizontal="center" vertical="center"/>
      <protection/>
    </xf>
    <xf numFmtId="164" fontId="1" fillId="9" borderId="10" xfId="20" applyFill="1" applyBorder="1" applyAlignment="1" applyProtection="1">
      <alignment horizontal="center" vertical="center"/>
      <protection/>
    </xf>
    <xf numFmtId="164" fontId="19" fillId="9" borderId="10" xfId="20" applyFont="1" applyFill="1" applyBorder="1" applyAlignment="1" applyProtection="1">
      <alignment horizontal="center" vertical="center"/>
      <protection/>
    </xf>
    <xf numFmtId="164" fontId="5" fillId="8" borderId="31" xfId="20" applyFont="1" applyFill="1" applyBorder="1" applyAlignment="1" applyProtection="1">
      <alignment horizontal="center" vertical="center" wrapText="1" shrinkToFit="1"/>
      <protection/>
    </xf>
    <xf numFmtId="164" fontId="18" fillId="8" borderId="1" xfId="20" applyFont="1" applyFill="1" applyBorder="1" applyAlignment="1" applyProtection="1">
      <alignment horizontal="center" vertical="center" wrapText="1" shrinkToFit="1"/>
      <protection/>
    </xf>
    <xf numFmtId="164" fontId="18" fillId="8" borderId="32" xfId="20" applyFont="1" applyFill="1" applyBorder="1" applyAlignment="1" applyProtection="1">
      <alignment horizontal="center" vertical="center" wrapText="1" shrinkToFit="1"/>
      <protection/>
    </xf>
    <xf numFmtId="164" fontId="18" fillId="8" borderId="33" xfId="20" applyFont="1" applyFill="1" applyBorder="1" applyAlignment="1" applyProtection="1">
      <alignment horizontal="center" vertical="center" wrapText="1" shrinkToFit="1"/>
      <protection/>
    </xf>
    <xf numFmtId="164" fontId="18" fillId="8" borderId="14" xfId="20" applyFont="1" applyFill="1" applyBorder="1" applyAlignment="1" applyProtection="1">
      <alignment horizontal="center" vertical="center" wrapText="1" shrinkToFit="1"/>
      <protection/>
    </xf>
    <xf numFmtId="164" fontId="18" fillId="8" borderId="28" xfId="20" applyFont="1" applyFill="1" applyBorder="1" applyAlignment="1" applyProtection="1">
      <alignment horizontal="center" vertical="center" wrapText="1" shrinkToFit="1"/>
      <protection/>
    </xf>
    <xf numFmtId="164" fontId="18" fillId="8" borderId="31" xfId="20" applyFont="1" applyFill="1" applyBorder="1" applyAlignment="1" applyProtection="1">
      <alignment horizontal="center" vertical="center" wrapText="1" shrinkToFit="1"/>
      <protection/>
    </xf>
    <xf numFmtId="164" fontId="18" fillId="8" borderId="34" xfId="20" applyFont="1" applyFill="1" applyBorder="1" applyAlignment="1" applyProtection="1">
      <alignment horizontal="center" vertical="center" wrapText="1" shrinkToFit="1"/>
      <protection/>
    </xf>
    <xf numFmtId="164" fontId="14" fillId="0" borderId="1" xfId="20" applyFont="1" applyBorder="1" applyAlignment="1" applyProtection="1">
      <alignment horizontal="center" vertical="center" wrapText="1" shrinkToFit="1"/>
      <protection/>
    </xf>
    <xf numFmtId="164" fontId="0" fillId="0" borderId="1" xfId="20" applyNumberFormat="1" applyFont="1" applyFill="1" applyBorder="1" applyAlignment="1" applyProtection="1">
      <alignment horizontal="center" vertical="center" wrapText="1" shrinkToFit="1"/>
      <protection/>
    </xf>
    <xf numFmtId="164" fontId="14" fillId="0" borderId="3" xfId="20" applyFont="1" applyBorder="1" applyAlignment="1" applyProtection="1">
      <alignment horizontal="center" vertical="center" wrapText="1" shrinkToFit="1"/>
      <protection/>
    </xf>
    <xf numFmtId="164" fontId="1" fillId="0" borderId="1" xfId="20" applyFont="1" applyBorder="1" applyAlignment="1" applyProtection="1">
      <alignment horizontal="center" vertical="center"/>
      <protection/>
    </xf>
    <xf numFmtId="165" fontId="18" fillId="0" borderId="0" xfId="20" applyNumberFormat="1" applyFont="1" applyBorder="1" applyAlignment="1" applyProtection="1">
      <alignment horizontal="center"/>
      <protection/>
    </xf>
    <xf numFmtId="164" fontId="3" fillId="9" borderId="1" xfId="20" applyFont="1" applyFill="1" applyBorder="1" applyAlignment="1" applyProtection="1">
      <alignment horizontal="center" vertical="center"/>
      <protection/>
    </xf>
    <xf numFmtId="164" fontId="19" fillId="9" borderId="6" xfId="20" applyFont="1" applyFill="1" applyBorder="1" applyAlignment="1" applyProtection="1">
      <alignment horizontal="center" vertical="center" wrapText="1" shrinkToFit="1"/>
      <protection/>
    </xf>
    <xf numFmtId="164" fontId="19" fillId="9" borderId="35" xfId="20" applyFont="1" applyFill="1" applyBorder="1" applyAlignment="1" applyProtection="1">
      <alignment horizontal="center" vertical="center" wrapText="1" shrinkToFit="1"/>
      <protection/>
    </xf>
    <xf numFmtId="164" fontId="19" fillId="9" borderId="35" xfId="20" applyFont="1" applyFill="1" applyBorder="1" applyAlignment="1" applyProtection="1">
      <alignment horizontal="center" vertical="center"/>
      <protection/>
    </xf>
    <xf numFmtId="164" fontId="0" fillId="0" borderId="1" xfId="20" applyFont="1" applyBorder="1" applyAlignment="1" applyProtection="1">
      <alignment horizontal="center" vertical="center" wrapText="1" shrinkToFit="1"/>
      <protection/>
    </xf>
    <xf numFmtId="164" fontId="18" fillId="8" borderId="2" xfId="20" applyFont="1" applyFill="1" applyBorder="1" applyAlignment="1" applyProtection="1">
      <alignment horizontal="center" vertical="center" wrapText="1" shrinkToFit="1"/>
      <protection/>
    </xf>
    <xf numFmtId="164" fontId="18" fillId="8" borderId="36" xfId="20" applyFont="1" applyFill="1" applyBorder="1" applyAlignment="1" applyProtection="1">
      <alignment vertical="center" wrapText="1" shrinkToFit="1"/>
      <protection/>
    </xf>
    <xf numFmtId="164" fontId="1" fillId="0" borderId="1" xfId="20" applyFont="1" applyFill="1" applyBorder="1" applyAlignment="1" applyProtection="1">
      <alignment horizontal="center"/>
      <protection/>
    </xf>
    <xf numFmtId="165" fontId="0" fillId="0" borderId="0" xfId="15" applyNumberFormat="1" applyFont="1" applyFill="1" applyBorder="1" applyAlignment="1" applyProtection="1">
      <alignment horizontal="center" vertical="center" wrapText="1"/>
      <protection/>
    </xf>
    <xf numFmtId="165" fontId="1" fillId="0" borderId="0" xfId="20" applyNumberFormat="1" applyFill="1" applyBorder="1" applyAlignment="1" applyProtection="1">
      <alignment horizontal="center" vertical="center"/>
      <protection/>
    </xf>
    <xf numFmtId="165" fontId="1" fillId="0" borderId="0" xfId="20" applyNumberFormat="1" applyBorder="1" applyAlignment="1" applyProtection="1">
      <alignment horizontal="center" vertical="center" wrapText="1" shrinkToFit="1"/>
      <protection/>
    </xf>
    <xf numFmtId="167" fontId="1" fillId="0" borderId="0" xfId="20" applyNumberFormat="1" applyBorder="1" applyAlignment="1" applyProtection="1">
      <alignment horizontal="center" vertical="center" wrapText="1" shrinkToFit="1"/>
      <protection/>
    </xf>
    <xf numFmtId="164" fontId="20" fillId="0" borderId="1" xfId="20" applyNumberFormat="1" applyFont="1" applyFill="1" applyBorder="1" applyAlignment="1" applyProtection="1">
      <alignment horizontal="center" vertical="center" wrapText="1" shrinkToFit="1"/>
      <protection/>
    </xf>
    <xf numFmtId="164" fontId="1" fillId="0" borderId="1" xfId="20" applyNumberFormat="1" applyFont="1" applyFill="1" applyBorder="1" applyAlignment="1" applyProtection="1">
      <alignment horizontal="center" vertical="center"/>
      <protection/>
    </xf>
    <xf numFmtId="164" fontId="20" fillId="0" borderId="1" xfId="20" applyFont="1" applyBorder="1" applyAlignment="1" applyProtection="1">
      <alignment horizontal="center" vertical="center" wrapText="1" shrinkToFit="1"/>
      <protection/>
    </xf>
    <xf numFmtId="164" fontId="21" fillId="0" borderId="1" xfId="20" applyNumberFormat="1" applyFont="1" applyFill="1" applyBorder="1" applyAlignment="1" applyProtection="1">
      <alignment horizontal="center" vertical="center" wrapText="1" shrinkToFit="1"/>
      <protection/>
    </xf>
    <xf numFmtId="164" fontId="21" fillId="0" borderId="1" xfId="20" applyFont="1" applyBorder="1" applyAlignment="1" applyProtection="1">
      <alignment horizontal="center" vertical="center" wrapText="1" shrinkToFit="1"/>
      <protection/>
    </xf>
    <xf numFmtId="164" fontId="14" fillId="0" borderId="1" xfId="20" applyFont="1" applyBorder="1" applyAlignment="1" applyProtection="1">
      <alignment horizontal="center" vertical="center"/>
      <protection/>
    </xf>
    <xf numFmtId="164" fontId="0" fillId="8" borderId="0" xfId="20" applyFont="1" applyFill="1" applyAlignment="1" applyProtection="1">
      <alignment horizontal="center" vertical="center"/>
      <protection/>
    </xf>
    <xf numFmtId="165" fontId="0" fillId="8" borderId="0" xfId="20" applyNumberFormat="1" applyFont="1" applyFill="1" applyAlignment="1" applyProtection="1">
      <alignment horizontal="center" vertical="center"/>
      <protection/>
    </xf>
    <xf numFmtId="164" fontId="5" fillId="8" borderId="0" xfId="20" applyFont="1" applyFill="1" applyProtection="1">
      <alignment/>
      <protection/>
    </xf>
    <xf numFmtId="164" fontId="5" fillId="2" borderId="0" xfId="20" applyFont="1" applyFill="1" applyProtection="1">
      <alignment/>
      <protection/>
    </xf>
    <xf numFmtId="164" fontId="22" fillId="2" borderId="4" xfId="20" applyFont="1" applyFill="1" applyBorder="1" applyProtection="1">
      <alignment/>
      <protection/>
    </xf>
    <xf numFmtId="164" fontId="23" fillId="2" borderId="5" xfId="20" applyFont="1" applyFill="1" applyBorder="1" applyProtection="1">
      <alignment/>
      <protection/>
    </xf>
    <xf numFmtId="164" fontId="5" fillId="2" borderId="5" xfId="20" applyFont="1" applyFill="1" applyBorder="1" applyProtection="1">
      <alignment/>
      <protection/>
    </xf>
    <xf numFmtId="164" fontId="5" fillId="2" borderId="6" xfId="20" applyFont="1" applyFill="1" applyBorder="1" applyProtection="1">
      <alignment/>
      <protection/>
    </xf>
    <xf numFmtId="164" fontId="5" fillId="2" borderId="7" xfId="20" applyFont="1" applyFill="1" applyBorder="1" applyAlignment="1" applyProtection="1">
      <alignment horizontal="left" vertical="center" wrapText="1"/>
      <protection/>
    </xf>
    <xf numFmtId="164" fontId="5" fillId="2" borderId="10" xfId="20" applyFont="1" applyFill="1" applyBorder="1" applyAlignment="1" applyProtection="1">
      <alignment horizontal="left" vertical="center" wrapText="1"/>
      <protection/>
    </xf>
    <xf numFmtId="164" fontId="24" fillId="9" borderId="27" xfId="20" applyFont="1" applyFill="1" applyBorder="1" applyAlignment="1" applyProtection="1">
      <alignment horizontal="center" wrapText="1"/>
      <protection locked="0"/>
    </xf>
    <xf numFmtId="164" fontId="5" fillId="9" borderId="37" xfId="20" applyFont="1" applyFill="1" applyBorder="1" applyAlignment="1" applyProtection="1">
      <alignment horizontal="center" vertical="center"/>
      <protection/>
    </xf>
    <xf numFmtId="164" fontId="5" fillId="9" borderId="38" xfId="20" applyFont="1" applyFill="1" applyBorder="1" applyAlignment="1" applyProtection="1">
      <alignment horizontal="center" vertical="center"/>
      <protection/>
    </xf>
    <xf numFmtId="164" fontId="5" fillId="9" borderId="39" xfId="20" applyFont="1" applyFill="1" applyBorder="1" applyAlignment="1" applyProtection="1">
      <alignment horizontal="center" vertical="center"/>
      <protection/>
    </xf>
    <xf numFmtId="164" fontId="18" fillId="2" borderId="40" xfId="20" applyFont="1" applyFill="1" applyBorder="1" applyAlignment="1" applyProtection="1">
      <alignment horizontal="center"/>
      <protection locked="0"/>
    </xf>
    <xf numFmtId="164" fontId="18" fillId="2" borderId="31" xfId="20" applyFont="1" applyFill="1" applyBorder="1" applyAlignment="1" applyProtection="1">
      <alignment horizontal="center"/>
      <protection locked="0"/>
    </xf>
    <xf numFmtId="164" fontId="0" fillId="2" borderId="31" xfId="20" applyNumberFormat="1" applyFont="1" applyFill="1" applyBorder="1" applyAlignment="1" applyProtection="1">
      <alignment horizontal="center" vertical="center"/>
      <protection locked="0"/>
    </xf>
    <xf numFmtId="164" fontId="18" fillId="2" borderId="31" xfId="0" applyFont="1" applyFill="1" applyBorder="1" applyAlignment="1" applyProtection="1">
      <alignment horizontal="center"/>
      <protection locked="0"/>
    </xf>
    <xf numFmtId="164" fontId="18" fillId="2" borderId="41" xfId="20" applyFont="1" applyFill="1" applyBorder="1" applyAlignment="1" applyProtection="1">
      <alignment horizontal="center"/>
      <protection locked="0"/>
    </xf>
    <xf numFmtId="164" fontId="18" fillId="2" borderId="1" xfId="20" applyFont="1" applyFill="1" applyBorder="1" applyAlignment="1" applyProtection="1">
      <alignment horizontal="center"/>
      <protection locked="0"/>
    </xf>
    <xf numFmtId="164" fontId="0" fillId="2" borderId="1" xfId="20" applyNumberFormat="1" applyFont="1" applyFill="1" applyBorder="1" applyAlignment="1" applyProtection="1">
      <alignment horizontal="center" vertical="center"/>
      <protection locked="0"/>
    </xf>
    <xf numFmtId="164" fontId="18" fillId="2" borderId="1" xfId="0" applyFont="1" applyFill="1" applyBorder="1" applyAlignment="1" applyProtection="1">
      <alignment horizontal="center"/>
      <protection locked="0"/>
    </xf>
    <xf numFmtId="164" fontId="0" fillId="2" borderId="1" xfId="0" applyFont="1" applyFill="1" applyBorder="1" applyAlignment="1" applyProtection="1">
      <alignment horizontal="center" vertical="center"/>
      <protection locked="0"/>
    </xf>
    <xf numFmtId="164" fontId="18" fillId="2" borderId="42" xfId="20" applyFont="1" applyFill="1" applyBorder="1" applyAlignment="1" applyProtection="1">
      <alignment horizontal="center"/>
      <protection locked="0"/>
    </xf>
    <xf numFmtId="164" fontId="18" fillId="2" borderId="40" xfId="20" applyFont="1" applyFill="1" applyBorder="1" applyProtection="1">
      <alignment/>
      <protection locked="0"/>
    </xf>
    <xf numFmtId="164" fontId="0" fillId="2" borderId="1" xfId="20" applyFont="1" applyFill="1" applyBorder="1" applyAlignment="1" applyProtection="1">
      <alignment horizontal="center" vertical="center"/>
      <protection locked="0"/>
    </xf>
    <xf numFmtId="164" fontId="14" fillId="2" borderId="1" xfId="20" applyFont="1" applyFill="1" applyBorder="1" applyAlignment="1" applyProtection="1">
      <alignment horizontal="center" vertical="center"/>
      <protection locked="0"/>
    </xf>
    <xf numFmtId="165" fontId="0" fillId="2" borderId="42" xfId="20" applyNumberFormat="1" applyFont="1" applyFill="1" applyBorder="1" applyAlignment="1" applyProtection="1">
      <alignment horizontal="center" vertical="center"/>
      <protection locked="0"/>
    </xf>
    <xf numFmtId="164" fontId="0" fillId="2" borderId="40" xfId="20" applyFont="1" applyFill="1" applyBorder="1" applyAlignment="1" applyProtection="1">
      <alignment horizontal="center" vertical="center"/>
      <protection locked="0"/>
    </xf>
    <xf numFmtId="164" fontId="18" fillId="2" borderId="40" xfId="0" applyFont="1" applyFill="1" applyBorder="1" applyAlignment="1" applyProtection="1">
      <alignment/>
      <protection locked="0"/>
    </xf>
    <xf numFmtId="164" fontId="0" fillId="2" borderId="40" xfId="0" applyFont="1" applyFill="1" applyBorder="1" applyAlignment="1" applyProtection="1">
      <alignment horizontal="center" vertical="center"/>
      <protection locked="0"/>
    </xf>
    <xf numFmtId="164" fontId="18" fillId="2" borderId="40" xfId="0" applyFont="1" applyFill="1" applyBorder="1" applyAlignment="1" applyProtection="1">
      <alignment horizontal="center"/>
      <protection locked="0"/>
    </xf>
    <xf numFmtId="164" fontId="5" fillId="2" borderId="1" xfId="20" applyFont="1" applyFill="1" applyBorder="1" applyProtection="1">
      <alignment/>
      <protection locked="0"/>
    </xf>
    <xf numFmtId="164" fontId="0" fillId="2" borderId="1" xfId="0" applyNumberFormat="1" applyFont="1" applyFill="1" applyBorder="1" applyAlignment="1" applyProtection="1">
      <alignment horizontal="center" vertical="center"/>
      <protection locked="0"/>
    </xf>
    <xf numFmtId="164" fontId="5" fillId="2" borderId="42" xfId="20" applyFont="1" applyFill="1" applyBorder="1" applyProtection="1">
      <alignment/>
      <protection locked="0"/>
    </xf>
    <xf numFmtId="164" fontId="14" fillId="8" borderId="0" xfId="20" applyFont="1" applyFill="1" applyAlignment="1" applyProtection="1">
      <alignment horizontal="center" vertical="center"/>
      <protection/>
    </xf>
    <xf numFmtId="165" fontId="14" fillId="8" borderId="0" xfId="20" applyNumberFormat="1" applyFont="1" applyFill="1" applyAlignment="1" applyProtection="1">
      <alignment horizontal="center" vertical="center"/>
      <protection/>
    </xf>
    <xf numFmtId="164" fontId="18" fillId="8" borderId="0" xfId="20" applyFont="1" applyFill="1" applyProtection="1">
      <alignment/>
      <protection/>
    </xf>
    <xf numFmtId="164" fontId="18" fillId="2" borderId="0" xfId="20" applyFont="1" applyFill="1" applyProtection="1">
      <alignment/>
      <protection/>
    </xf>
    <xf numFmtId="164" fontId="18" fillId="2" borderId="6" xfId="20" applyFont="1" applyFill="1" applyBorder="1" applyProtection="1">
      <alignment/>
      <protection/>
    </xf>
    <xf numFmtId="164" fontId="5" fillId="2" borderId="7" xfId="20" applyFont="1" applyFill="1" applyBorder="1" applyAlignment="1" applyProtection="1">
      <alignment horizontal="left" wrapText="1"/>
      <protection/>
    </xf>
    <xf numFmtId="164" fontId="5" fillId="2" borderId="0" xfId="20" applyFont="1" applyFill="1" applyAlignment="1" applyProtection="1">
      <alignment wrapText="1"/>
      <protection/>
    </xf>
    <xf numFmtId="164" fontId="5" fillId="2" borderId="7" xfId="20" applyFont="1" applyFill="1" applyBorder="1" applyAlignment="1" applyProtection="1">
      <alignment wrapText="1"/>
      <protection/>
    </xf>
    <xf numFmtId="164" fontId="18" fillId="2" borderId="0" xfId="20" applyFont="1" applyFill="1" applyAlignment="1" applyProtection="1">
      <alignment wrapText="1"/>
      <protection/>
    </xf>
    <xf numFmtId="164" fontId="5" fillId="2" borderId="7" xfId="20" applyFont="1" applyFill="1" applyBorder="1" applyAlignment="1" applyProtection="1">
      <alignment horizontal="left" vertical="center" wrapText="1" shrinkToFit="1"/>
      <protection/>
    </xf>
    <xf numFmtId="164" fontId="5" fillId="2" borderId="7" xfId="20" applyFont="1" applyFill="1" applyBorder="1" applyAlignment="1" applyProtection="1">
      <alignment horizontal="left" vertical="top" wrapText="1"/>
      <protection/>
    </xf>
    <xf numFmtId="164" fontId="25" fillId="2" borderId="10" xfId="20" applyFont="1" applyFill="1" applyBorder="1" applyAlignment="1" applyProtection="1">
      <alignment horizontal="left" vertical="top" wrapText="1"/>
      <protection/>
    </xf>
    <xf numFmtId="168" fontId="24" fillId="9" borderId="27" xfId="20" applyNumberFormat="1" applyFont="1" applyFill="1" applyBorder="1" applyAlignment="1" applyProtection="1">
      <alignment horizontal="center" wrapText="1"/>
      <protection locked="0"/>
    </xf>
    <xf numFmtId="164" fontId="5" fillId="9" borderId="37" xfId="20" applyFont="1" applyFill="1" applyBorder="1" applyAlignment="1" applyProtection="1">
      <alignment horizontal="center"/>
      <protection/>
    </xf>
    <xf numFmtId="164" fontId="5" fillId="9" borderId="38" xfId="20" applyFont="1" applyFill="1" applyBorder="1" applyAlignment="1" applyProtection="1">
      <alignment horizontal="center"/>
      <protection/>
    </xf>
    <xf numFmtId="164" fontId="26" fillId="9" borderId="31" xfId="20" applyFont="1" applyFill="1" applyBorder="1" applyAlignment="1" applyProtection="1">
      <alignment horizontal="center"/>
      <protection/>
    </xf>
    <xf numFmtId="164" fontId="18" fillId="9" borderId="38" xfId="20" applyFont="1" applyFill="1" applyBorder="1" applyAlignment="1" applyProtection="1">
      <alignment horizontal="center" wrapText="1" shrinkToFit="1"/>
      <protection/>
    </xf>
    <xf numFmtId="164" fontId="5" fillId="9" borderId="31" xfId="20" applyFont="1" applyFill="1" applyBorder="1" applyAlignment="1" applyProtection="1">
      <alignment horizontal="center"/>
      <protection/>
    </xf>
    <xf numFmtId="164" fontId="5" fillId="9" borderId="39" xfId="20" applyFont="1" applyFill="1" applyBorder="1" applyAlignment="1" applyProtection="1">
      <alignment horizontal="center"/>
      <protection/>
    </xf>
    <xf numFmtId="164" fontId="5" fillId="9" borderId="36" xfId="20" applyFont="1" applyFill="1" applyBorder="1" applyAlignment="1" applyProtection="1">
      <alignment horizontal="center"/>
      <protection/>
    </xf>
    <xf numFmtId="164" fontId="5" fillId="9" borderId="36" xfId="20" applyFont="1" applyFill="1" applyBorder="1" applyProtection="1">
      <alignment/>
      <protection/>
    </xf>
    <xf numFmtId="164" fontId="0" fillId="0" borderId="40" xfId="20" applyFont="1" applyFill="1" applyBorder="1" applyAlignment="1" applyProtection="1">
      <alignment horizontal="center" vertical="center"/>
      <protection locked="0"/>
    </xf>
    <xf numFmtId="164" fontId="0" fillId="2" borderId="10" xfId="20" applyFont="1" applyFill="1" applyBorder="1" applyAlignment="1" applyProtection="1">
      <alignment horizontal="left" vertical="center"/>
      <protection locked="0"/>
    </xf>
    <xf numFmtId="164" fontId="0" fillId="0" borderId="10" xfId="20" applyFont="1" applyFill="1" applyBorder="1" applyAlignment="1" applyProtection="1">
      <alignment horizontal="center" vertical="center"/>
      <protection locked="0"/>
    </xf>
    <xf numFmtId="164" fontId="0" fillId="0" borderId="10" xfId="20" applyNumberFormat="1" applyFont="1" applyFill="1" applyBorder="1" applyAlignment="1" applyProtection="1">
      <alignment horizontal="center" vertical="center"/>
      <protection locked="0"/>
    </xf>
    <xf numFmtId="164" fontId="0" fillId="0" borderId="10" xfId="0" applyFont="1" applyFill="1" applyBorder="1" applyAlignment="1" applyProtection="1">
      <alignment horizontal="center" vertical="center"/>
      <protection locked="0"/>
    </xf>
    <xf numFmtId="164" fontId="14" fillId="0" borderId="10" xfId="20" applyFont="1" applyFill="1" applyBorder="1" applyAlignment="1" applyProtection="1">
      <alignment horizontal="center" vertical="center"/>
      <protection locked="0"/>
    </xf>
    <xf numFmtId="164" fontId="0" fillId="0" borderId="10" xfId="0" applyNumberFormat="1" applyFont="1" applyFill="1" applyBorder="1" applyAlignment="1" applyProtection="1">
      <alignment horizontal="center" vertical="center"/>
      <protection locked="0"/>
    </xf>
    <xf numFmtId="165" fontId="14" fillId="2" borderId="10" xfId="20" applyNumberFormat="1" applyFont="1" applyFill="1" applyBorder="1" applyAlignment="1" applyProtection="1">
      <alignment horizontal="center" vertical="center"/>
      <protection locked="0"/>
    </xf>
    <xf numFmtId="164" fontId="14" fillId="0" borderId="10" xfId="0" applyFont="1" applyFill="1" applyBorder="1" applyAlignment="1" applyProtection="1">
      <alignment horizontal="center" vertical="center"/>
      <protection locked="0"/>
    </xf>
    <xf numFmtId="165" fontId="14" fillId="2" borderId="43" xfId="20" applyNumberFormat="1" applyFont="1" applyFill="1" applyBorder="1" applyAlignment="1" applyProtection="1">
      <alignment horizontal="center" vertical="center"/>
      <protection locked="0"/>
    </xf>
    <xf numFmtId="164" fontId="0" fillId="2" borderId="1" xfId="20" applyFont="1" applyFill="1" applyBorder="1" applyAlignment="1" applyProtection="1">
      <alignment horizontal="left" vertical="center"/>
      <protection locked="0"/>
    </xf>
    <xf numFmtId="164" fontId="0" fillId="0" borderId="1" xfId="20" applyFont="1" applyFill="1" applyBorder="1" applyAlignment="1" applyProtection="1">
      <alignment horizontal="center" vertical="center"/>
      <protection locked="0"/>
    </xf>
    <xf numFmtId="164" fontId="0" fillId="0" borderId="1" xfId="20" applyNumberFormat="1" applyFont="1" applyFill="1" applyBorder="1" applyAlignment="1" applyProtection="1">
      <alignment horizontal="center" vertical="center"/>
      <protection locked="0"/>
    </xf>
    <xf numFmtId="164" fontId="0" fillId="0" borderId="1" xfId="0" applyFont="1" applyFill="1" applyBorder="1" applyAlignment="1" applyProtection="1">
      <alignment horizontal="center" vertical="center"/>
      <protection locked="0"/>
    </xf>
    <xf numFmtId="164" fontId="14" fillId="0" borderId="1" xfId="0" applyFont="1" applyFill="1" applyBorder="1" applyAlignment="1" applyProtection="1">
      <alignment horizontal="center" vertical="center"/>
      <protection locked="0"/>
    </xf>
    <xf numFmtId="164" fontId="0" fillId="0" borderId="1" xfId="0" applyNumberFormat="1" applyFont="1" applyFill="1" applyBorder="1" applyAlignment="1" applyProtection="1">
      <alignment horizontal="center" vertical="center"/>
      <protection locked="0"/>
    </xf>
    <xf numFmtId="165" fontId="14" fillId="2" borderId="1" xfId="20" applyNumberFormat="1" applyFont="1" applyFill="1" applyBorder="1" applyAlignment="1" applyProtection="1">
      <alignment horizontal="center" vertical="center"/>
      <protection locked="0"/>
    </xf>
    <xf numFmtId="165" fontId="14" fillId="2" borderId="42" xfId="20" applyNumberFormat="1" applyFont="1" applyFill="1" applyBorder="1" applyAlignment="1" applyProtection="1">
      <alignment horizontal="center" vertical="center"/>
      <protection locked="0"/>
    </xf>
    <xf numFmtId="164" fontId="14" fillId="0" borderId="1" xfId="0" applyNumberFormat="1" applyFont="1" applyFill="1" applyBorder="1" applyAlignment="1" applyProtection="1">
      <alignment horizontal="center" vertical="center"/>
      <protection locked="0"/>
    </xf>
    <xf numFmtId="164" fontId="14" fillId="0" borderId="1" xfId="20" applyFont="1" applyFill="1" applyBorder="1" applyAlignment="1" applyProtection="1">
      <alignment horizontal="center" vertical="center"/>
      <protection locked="0"/>
    </xf>
    <xf numFmtId="164" fontId="14" fillId="0" borderId="40" xfId="20" applyFont="1" applyFill="1" applyBorder="1" applyAlignment="1" applyProtection="1">
      <alignment horizontal="center" vertical="center"/>
      <protection locked="0"/>
    </xf>
    <xf numFmtId="164" fontId="14" fillId="0" borderId="1" xfId="20" applyNumberFormat="1" applyFont="1" applyFill="1" applyBorder="1" applyAlignment="1" applyProtection="1">
      <alignment horizontal="center" vertical="center"/>
      <protection locked="0"/>
    </xf>
    <xf numFmtId="164" fontId="14" fillId="2" borderId="1" xfId="20" applyFont="1" applyFill="1" applyBorder="1" applyAlignment="1" applyProtection="1">
      <alignment horizontal="left" vertical="center"/>
      <protection locked="0"/>
    </xf>
    <xf numFmtId="164" fontId="14" fillId="2" borderId="1" xfId="0" applyFont="1" applyFill="1" applyBorder="1" applyAlignment="1" applyProtection="1">
      <alignment horizontal="center" vertical="center"/>
      <protection locked="0"/>
    </xf>
    <xf numFmtId="164" fontId="14" fillId="2" borderId="40" xfId="20" applyFont="1" applyFill="1" applyBorder="1" applyAlignment="1" applyProtection="1">
      <alignment horizontal="center" vertical="center"/>
      <protection locked="0"/>
    </xf>
    <xf numFmtId="164" fontId="18" fillId="8" borderId="0" xfId="20" applyFont="1" applyFill="1" applyAlignment="1" applyProtection="1">
      <alignment horizontal="center" vertical="center"/>
      <protection/>
    </xf>
    <xf numFmtId="165" fontId="18" fillId="8" borderId="0" xfId="20" applyNumberFormat="1" applyFont="1" applyFill="1" applyAlignment="1" applyProtection="1">
      <alignment horizontal="center" vertical="center"/>
      <protection/>
    </xf>
    <xf numFmtId="164" fontId="5" fillId="9" borderId="44" xfId="20" applyFont="1" applyFill="1" applyBorder="1" applyAlignment="1" applyProtection="1">
      <alignment horizontal="center"/>
      <protection/>
    </xf>
    <xf numFmtId="164" fontId="5" fillId="9" borderId="39" xfId="20" applyFont="1" applyFill="1" applyBorder="1" applyAlignment="1" applyProtection="1">
      <alignment horizontal="center" wrapText="1" shrinkToFit="1"/>
      <protection/>
    </xf>
    <xf numFmtId="164" fontId="5" fillId="9" borderId="45" xfId="20" applyFont="1" applyFill="1" applyBorder="1" applyAlignment="1" applyProtection="1">
      <alignment horizontal="center"/>
      <protection/>
    </xf>
    <xf numFmtId="164" fontId="5" fillId="2" borderId="40" xfId="20" applyFont="1" applyFill="1" applyBorder="1" applyAlignment="1" applyProtection="1">
      <alignment horizontal="center" vertical="center"/>
      <protection locked="0"/>
    </xf>
    <xf numFmtId="164" fontId="18" fillId="2" borderId="10" xfId="20" applyFont="1" applyFill="1" applyBorder="1" applyAlignment="1" applyProtection="1">
      <alignment horizontal="center" vertical="center"/>
      <protection locked="0"/>
    </xf>
    <xf numFmtId="164" fontId="18" fillId="2" borderId="1" xfId="20" applyNumberFormat="1" applyFont="1" applyFill="1" applyBorder="1" applyAlignment="1" applyProtection="1">
      <alignment horizontal="center" vertical="center"/>
      <protection locked="0"/>
    </xf>
    <xf numFmtId="164" fontId="5" fillId="2" borderId="10" xfId="20" applyFont="1" applyFill="1" applyBorder="1" applyAlignment="1" applyProtection="1">
      <alignment horizontal="center" vertical="center"/>
      <protection locked="0"/>
    </xf>
    <xf numFmtId="164" fontId="18" fillId="2" borderId="10" xfId="0" applyFont="1" applyFill="1" applyBorder="1" applyAlignment="1" applyProtection="1">
      <alignment horizontal="center" vertical="center"/>
      <protection locked="0"/>
    </xf>
    <xf numFmtId="165" fontId="18" fillId="2" borderId="10" xfId="20" applyNumberFormat="1" applyFont="1" applyFill="1" applyBorder="1" applyAlignment="1" applyProtection="1">
      <alignment horizontal="center" vertical="center"/>
      <protection locked="0"/>
    </xf>
    <xf numFmtId="165" fontId="18" fillId="2" borderId="43" xfId="20" applyNumberFormat="1" applyFont="1" applyFill="1" applyBorder="1" applyAlignment="1" applyProtection="1">
      <alignment horizontal="center" vertical="center"/>
      <protection locked="0"/>
    </xf>
    <xf numFmtId="164" fontId="18" fillId="2" borderId="1" xfId="20" applyFont="1" applyFill="1" applyBorder="1" applyAlignment="1" applyProtection="1">
      <alignment horizontal="center" vertical="center"/>
      <protection locked="0"/>
    </xf>
    <xf numFmtId="164" fontId="5" fillId="2" borderId="1" xfId="20" applyFont="1" applyFill="1" applyBorder="1" applyAlignment="1" applyProtection="1">
      <alignment horizontal="center" vertical="center"/>
      <protection locked="0"/>
    </xf>
    <xf numFmtId="164" fontId="18" fillId="2" borderId="1" xfId="0" applyFont="1" applyFill="1" applyBorder="1" applyAlignment="1" applyProtection="1">
      <alignment horizontal="center" vertical="center"/>
      <protection locked="0"/>
    </xf>
    <xf numFmtId="165" fontId="18" fillId="2" borderId="1" xfId="20" applyNumberFormat="1" applyFont="1" applyFill="1" applyBorder="1" applyAlignment="1" applyProtection="1">
      <alignment horizontal="center" vertical="center"/>
      <protection locked="0"/>
    </xf>
    <xf numFmtId="165" fontId="18" fillId="2" borderId="42" xfId="20" applyNumberFormat="1" applyFont="1" applyFill="1" applyBorder="1" applyAlignment="1" applyProtection="1">
      <alignment horizontal="center" vertical="center"/>
      <protection locked="0"/>
    </xf>
    <xf numFmtId="164" fontId="18" fillId="2" borderId="1" xfId="0" applyNumberFormat="1" applyFont="1" applyFill="1" applyBorder="1" applyAlignment="1" applyProtection="1">
      <alignment horizontal="center" vertical="center"/>
      <protection locked="0"/>
    </xf>
    <xf numFmtId="164" fontId="5" fillId="2" borderId="1" xfId="0" applyFont="1" applyFill="1" applyBorder="1" applyAlignment="1" applyProtection="1">
      <alignment horizontal="center" vertical="center"/>
      <protection locked="0"/>
    </xf>
    <xf numFmtId="164" fontId="18" fillId="2" borderId="40" xfId="20" applyFont="1" applyFill="1" applyBorder="1" applyAlignment="1" applyProtection="1">
      <alignment horizontal="center" vertical="center"/>
      <protection locked="0"/>
    </xf>
    <xf numFmtId="164" fontId="1" fillId="8" borderId="0" xfId="20" applyFill="1" applyProtection="1">
      <alignment/>
      <protection/>
    </xf>
    <xf numFmtId="164" fontId="1" fillId="2" borderId="0" xfId="20" applyFill="1" applyProtection="1">
      <alignment/>
      <protection/>
    </xf>
    <xf numFmtId="168" fontId="22" fillId="2" borderId="4" xfId="20" applyNumberFormat="1" applyFont="1" applyFill="1" applyBorder="1" applyAlignment="1" applyProtection="1">
      <alignment/>
      <protection/>
    </xf>
    <xf numFmtId="168" fontId="23" fillId="2" borderId="5" xfId="20" applyNumberFormat="1" applyFont="1" applyFill="1" applyBorder="1" applyAlignment="1" applyProtection="1">
      <alignment/>
      <protection/>
    </xf>
    <xf numFmtId="168" fontId="5" fillId="2" borderId="5" xfId="20" applyNumberFormat="1" applyFont="1" applyFill="1" applyBorder="1" applyAlignment="1" applyProtection="1">
      <alignment horizontal="center"/>
      <protection/>
    </xf>
    <xf numFmtId="168" fontId="5" fillId="2" borderId="5" xfId="0" applyNumberFormat="1" applyFont="1" applyFill="1" applyBorder="1" applyAlignment="1" applyProtection="1">
      <alignment horizontal="center"/>
      <protection/>
    </xf>
    <xf numFmtId="168" fontId="5" fillId="2" borderId="6" xfId="20" applyNumberFormat="1" applyFont="1" applyFill="1" applyBorder="1" applyAlignment="1" applyProtection="1">
      <alignment horizontal="center"/>
      <protection/>
    </xf>
    <xf numFmtId="168" fontId="5" fillId="8" borderId="0" xfId="20" applyNumberFormat="1" applyFont="1" applyFill="1" applyBorder="1" applyAlignment="1" applyProtection="1">
      <alignment horizontal="center"/>
      <protection/>
    </xf>
    <xf numFmtId="168" fontId="5" fillId="2" borderId="35" xfId="20" applyNumberFormat="1" applyFont="1" applyFill="1" applyBorder="1" applyAlignment="1" applyProtection="1">
      <alignment horizontal="left" wrapText="1" shrinkToFit="1"/>
      <protection/>
    </xf>
    <xf numFmtId="168" fontId="5" fillId="8" borderId="0" xfId="20" applyNumberFormat="1" applyFont="1" applyFill="1" applyBorder="1" applyAlignment="1" applyProtection="1">
      <alignment horizontal="left" wrapText="1" shrinkToFit="1"/>
      <protection/>
    </xf>
    <xf numFmtId="168" fontId="25" fillId="2" borderId="10" xfId="20" applyNumberFormat="1" applyFont="1" applyFill="1" applyBorder="1" applyAlignment="1" applyProtection="1">
      <alignment horizontal="left" vertical="center" wrapText="1" shrinkToFit="1"/>
      <protection/>
    </xf>
    <xf numFmtId="164" fontId="24" fillId="9" borderId="46" xfId="20" applyFont="1" applyFill="1" applyBorder="1" applyAlignment="1" applyProtection="1">
      <alignment horizontal="center" wrapText="1"/>
      <protection locked="0"/>
    </xf>
    <xf numFmtId="164" fontId="5" fillId="9" borderId="33" xfId="20" applyFont="1" applyFill="1" applyBorder="1" applyAlignment="1" applyProtection="1">
      <alignment horizontal="center"/>
      <protection/>
    </xf>
    <xf numFmtId="164" fontId="5" fillId="9" borderId="47" xfId="20" applyFont="1" applyFill="1" applyBorder="1" applyAlignment="1" applyProtection="1">
      <alignment horizontal="center"/>
      <protection/>
    </xf>
    <xf numFmtId="164" fontId="5" fillId="9" borderId="48" xfId="20" applyFont="1" applyFill="1" applyBorder="1" applyAlignment="1" applyProtection="1">
      <alignment horizontal="center"/>
      <protection/>
    </xf>
    <xf numFmtId="164" fontId="0" fillId="0" borderId="49" xfId="20" applyFont="1" applyFill="1" applyBorder="1" applyAlignment="1" applyProtection="1">
      <alignment horizontal="center" vertical="center"/>
      <protection locked="0"/>
    </xf>
    <xf numFmtId="164" fontId="14" fillId="2" borderId="10" xfId="20" applyFont="1" applyFill="1" applyBorder="1" applyAlignment="1" applyProtection="1">
      <alignment horizontal="center" vertical="center"/>
      <protection locked="0"/>
    </xf>
    <xf numFmtId="164" fontId="0" fillId="0" borderId="40" xfId="0" applyFont="1" applyFill="1" applyBorder="1" applyAlignment="1" applyProtection="1">
      <alignment horizontal="center" vertical="center"/>
      <protection locked="0"/>
    </xf>
    <xf numFmtId="164" fontId="14" fillId="2" borderId="40" xfId="0" applyFont="1" applyFill="1" applyBorder="1" applyAlignment="1" applyProtection="1">
      <alignment horizontal="center" vertical="center"/>
      <protection locked="0"/>
    </xf>
    <xf numFmtId="164" fontId="14" fillId="2" borderId="1" xfId="20" applyNumberFormat="1" applyFont="1" applyFill="1" applyBorder="1" applyAlignment="1" applyProtection="1">
      <alignment horizontal="center" vertical="center"/>
      <protection locked="0"/>
    </xf>
    <xf numFmtId="164" fontId="4" fillId="8" borderId="0" xfId="20" applyFont="1" applyFill="1" applyProtection="1">
      <alignment/>
      <protection/>
    </xf>
    <xf numFmtId="164" fontId="4" fillId="2" borderId="0" xfId="20" applyFont="1" applyFill="1" applyProtection="1">
      <alignment/>
      <protection/>
    </xf>
    <xf numFmtId="164" fontId="4" fillId="2" borderId="5" xfId="20" applyFont="1" applyFill="1" applyBorder="1" applyProtection="1">
      <alignment/>
      <protection/>
    </xf>
    <xf numFmtId="164" fontId="4" fillId="2" borderId="6" xfId="20" applyFont="1" applyFill="1" applyBorder="1" applyProtection="1">
      <alignment/>
      <protection/>
    </xf>
    <xf numFmtId="164" fontId="25" fillId="2" borderId="7" xfId="20" applyFont="1" applyFill="1" applyBorder="1" applyAlignment="1" applyProtection="1">
      <alignment horizontal="left" vertical="center" wrapText="1"/>
      <protection/>
    </xf>
    <xf numFmtId="164" fontId="25" fillId="2" borderId="10" xfId="20" applyFont="1" applyFill="1" applyBorder="1" applyAlignment="1" applyProtection="1">
      <alignment horizontal="left" vertical="center" wrapText="1"/>
      <protection/>
    </xf>
    <xf numFmtId="164" fontId="5" fillId="9" borderId="38" xfId="20" applyFont="1" applyFill="1" applyBorder="1" applyAlignment="1" applyProtection="1">
      <alignment horizontal="center" wrapText="1"/>
      <protection/>
    </xf>
    <xf numFmtId="169" fontId="5" fillId="9" borderId="41" xfId="20" applyNumberFormat="1" applyFont="1" applyFill="1" applyBorder="1" applyAlignment="1" applyProtection="1">
      <alignment horizontal="center"/>
      <protection/>
    </xf>
    <xf numFmtId="164" fontId="5" fillId="9" borderId="36" xfId="20" applyFont="1" applyFill="1" applyBorder="1" applyAlignment="1" applyProtection="1">
      <alignment horizontal="center" wrapText="1"/>
      <protection/>
    </xf>
    <xf numFmtId="164" fontId="5" fillId="9" borderId="48" xfId="20" applyFont="1" applyFill="1" applyBorder="1" applyAlignment="1" applyProtection="1">
      <alignment horizontal="center" wrapText="1"/>
      <protection/>
    </xf>
    <xf numFmtId="164" fontId="0" fillId="2" borderId="49" xfId="20" applyFont="1" applyFill="1" applyBorder="1" applyAlignment="1" applyProtection="1">
      <alignment horizontal="center" vertical="center"/>
      <protection locked="0"/>
    </xf>
    <xf numFmtId="164" fontId="0" fillId="2" borderId="10" xfId="20" applyFont="1" applyFill="1" applyBorder="1" applyAlignment="1" applyProtection="1">
      <alignment horizontal="center" vertical="center"/>
      <protection locked="0"/>
    </xf>
    <xf numFmtId="164" fontId="14" fillId="2" borderId="10" xfId="0" applyFont="1" applyFill="1" applyBorder="1" applyAlignment="1" applyProtection="1">
      <alignment horizontal="center" vertical="center"/>
      <protection locked="0"/>
    </xf>
    <xf numFmtId="164" fontId="0" fillId="2" borderId="10" xfId="20" applyNumberFormat="1" applyFont="1" applyFill="1" applyBorder="1" applyAlignment="1" applyProtection="1">
      <alignment horizontal="center" vertical="center"/>
      <protection locked="0"/>
    </xf>
    <xf numFmtId="164" fontId="0" fillId="2" borderId="10" xfId="0" applyFont="1" applyFill="1" applyBorder="1" applyAlignment="1" applyProtection="1">
      <alignment horizontal="center" vertical="center"/>
      <protection locked="0"/>
    </xf>
    <xf numFmtId="164" fontId="0" fillId="2" borderId="10" xfId="0" applyNumberFormat="1" applyFont="1" applyFill="1" applyBorder="1" applyAlignment="1" applyProtection="1">
      <alignment horizontal="center" vertical="center"/>
      <protection locked="0"/>
    </xf>
    <xf numFmtId="165" fontId="0" fillId="2" borderId="10" xfId="20" applyNumberFormat="1" applyFont="1" applyFill="1" applyBorder="1" applyAlignment="1" applyProtection="1">
      <alignment horizontal="center" vertical="center"/>
      <protection locked="0"/>
    </xf>
    <xf numFmtId="165" fontId="0" fillId="2" borderId="43" xfId="20" applyNumberFormat="1" applyFont="1" applyFill="1" applyBorder="1" applyAlignment="1" applyProtection="1">
      <alignment horizontal="center" vertical="center"/>
      <protection locked="0"/>
    </xf>
    <xf numFmtId="165" fontId="0" fillId="2" borderId="1" xfId="20" applyNumberFormat="1" applyFont="1" applyFill="1" applyBorder="1" applyAlignment="1" applyProtection="1">
      <alignment horizontal="center" vertical="center"/>
      <protection locked="0"/>
    </xf>
    <xf numFmtId="164" fontId="0" fillId="2" borderId="49" xfId="0" applyFont="1" applyFill="1" applyBorder="1" applyAlignment="1" applyProtection="1">
      <alignment horizontal="center" vertical="center"/>
      <protection locked="0"/>
    </xf>
    <xf numFmtId="164" fontId="14" fillId="2" borderId="1" xfId="0" applyNumberFormat="1" applyFont="1" applyFill="1" applyBorder="1" applyAlignment="1" applyProtection="1">
      <alignment horizontal="center" vertical="center"/>
      <protection locked="0"/>
    </xf>
    <xf numFmtId="165" fontId="28" fillId="2" borderId="1" xfId="20" applyNumberFormat="1" applyFont="1" applyFill="1" applyBorder="1" applyAlignment="1" applyProtection="1">
      <alignment horizontal="center" vertical="center"/>
      <protection locked="0"/>
    </xf>
    <xf numFmtId="164" fontId="4" fillId="8" borderId="0" xfId="20" applyFont="1" applyFill="1" applyAlignment="1" applyProtection="1">
      <alignment horizontal="center"/>
      <protection/>
    </xf>
    <xf numFmtId="164" fontId="4" fillId="2" borderId="0" xfId="20" applyFont="1" applyFill="1" applyAlignment="1" applyProtection="1">
      <alignment horizontal="center"/>
      <protection/>
    </xf>
    <xf numFmtId="168" fontId="5" fillId="2" borderId="7" xfId="20" applyNumberFormat="1" applyFont="1" applyFill="1" applyBorder="1" applyAlignment="1" applyProtection="1">
      <alignment horizontal="left" wrapText="1"/>
      <protection/>
    </xf>
    <xf numFmtId="168" fontId="5" fillId="2" borderId="10" xfId="20" applyNumberFormat="1" applyFont="1" applyFill="1" applyBorder="1" applyAlignment="1" applyProtection="1">
      <alignment horizontal="left" wrapText="1" shrinkToFit="1"/>
      <protection/>
    </xf>
    <xf numFmtId="164" fontId="29" fillId="2" borderId="28" xfId="20" applyFont="1" applyFill="1" applyBorder="1" applyAlignment="1" applyProtection="1">
      <alignment horizontal="left"/>
      <protection/>
    </xf>
    <xf numFmtId="164" fontId="30" fillId="9" borderId="33" xfId="20" applyFont="1" applyFill="1" applyBorder="1" applyAlignment="1" applyProtection="1">
      <alignment horizontal="center"/>
      <protection locked="0"/>
    </xf>
    <xf numFmtId="164" fontId="18" fillId="9" borderId="40" xfId="20" applyFont="1" applyFill="1" applyBorder="1" applyProtection="1">
      <alignment/>
      <protection/>
    </xf>
    <xf numFmtId="164" fontId="18" fillId="9" borderId="1" xfId="20" applyFont="1" applyFill="1" applyBorder="1" applyAlignment="1" applyProtection="1">
      <alignment horizontal="center"/>
      <protection/>
    </xf>
    <xf numFmtId="164" fontId="18" fillId="9" borderId="42" xfId="20" applyFont="1" applyFill="1" applyBorder="1" applyAlignment="1" applyProtection="1">
      <alignment horizontal="center"/>
      <protection/>
    </xf>
    <xf numFmtId="165" fontId="18" fillId="2" borderId="1" xfId="20" applyNumberFormat="1" applyFont="1" applyFill="1" applyBorder="1" applyAlignment="1" applyProtection="1">
      <alignment horizontal="center"/>
      <protection locked="0"/>
    </xf>
    <xf numFmtId="165" fontId="18" fillId="2" borderId="42" xfId="20" applyNumberFormat="1" applyFont="1" applyFill="1" applyBorder="1" applyAlignment="1" applyProtection="1">
      <alignment horizontal="center"/>
      <protection locked="0"/>
    </xf>
    <xf numFmtId="164" fontId="18" fillId="9" borderId="47" xfId="20" applyFont="1" applyFill="1" applyBorder="1" applyProtection="1">
      <alignment/>
      <protection/>
    </xf>
    <xf numFmtId="165" fontId="18" fillId="2" borderId="36" xfId="20" applyNumberFormat="1" applyFont="1" applyFill="1" applyBorder="1" applyAlignment="1" applyProtection="1">
      <alignment horizontal="center"/>
      <protection locked="0"/>
    </xf>
    <xf numFmtId="165" fontId="18" fillId="2" borderId="48" xfId="20" applyNumberFormat="1" applyFont="1" applyFill="1" applyBorder="1" applyAlignment="1" applyProtection="1">
      <alignment horizontal="center"/>
      <protection locked="0"/>
    </xf>
    <xf numFmtId="164" fontId="1" fillId="2" borderId="0" xfId="20" applyFill="1" applyAlignment="1" applyProtection="1">
      <alignment horizontal="center"/>
      <protection/>
    </xf>
    <xf numFmtId="165" fontId="1" fillId="8" borderId="0" xfId="20" applyNumberFormat="1" applyFill="1" applyAlignment="1" applyProtection="1">
      <alignment horizontal="center" vertical="center"/>
      <protection/>
    </xf>
    <xf numFmtId="168" fontId="5" fillId="2" borderId="10" xfId="20" applyNumberFormat="1" applyFont="1" applyFill="1" applyBorder="1" applyAlignment="1" applyProtection="1">
      <alignment horizontal="left" wrapText="1"/>
      <protection/>
    </xf>
    <xf numFmtId="168" fontId="5" fillId="8" borderId="0" xfId="20" applyNumberFormat="1" applyFont="1" applyFill="1" applyBorder="1" applyAlignment="1" applyProtection="1">
      <alignment wrapText="1"/>
      <protection/>
    </xf>
    <xf numFmtId="168" fontId="5" fillId="2" borderId="0" xfId="20" applyNumberFormat="1" applyFont="1" applyFill="1" applyBorder="1" applyAlignment="1" applyProtection="1">
      <alignment horizontal="left"/>
      <protection/>
    </xf>
    <xf numFmtId="168" fontId="5" fillId="8" borderId="0" xfId="20" applyNumberFormat="1" applyFont="1" applyFill="1" applyBorder="1" applyAlignment="1" applyProtection="1">
      <alignment horizontal="left"/>
      <protection/>
    </xf>
    <xf numFmtId="164" fontId="29" fillId="2" borderId="4" xfId="20" applyFont="1" applyFill="1" applyBorder="1" applyAlignment="1" applyProtection="1">
      <alignment horizontal="left"/>
      <protection/>
    </xf>
    <xf numFmtId="168" fontId="5" fillId="2" borderId="5" xfId="20" applyNumberFormat="1" applyFont="1" applyFill="1" applyBorder="1" applyAlignment="1" applyProtection="1">
      <alignment horizontal="left"/>
      <protection/>
    </xf>
    <xf numFmtId="168" fontId="5" fillId="2" borderId="6" xfId="20" applyNumberFormat="1" applyFont="1" applyFill="1" applyBorder="1" applyAlignment="1" applyProtection="1">
      <alignment horizontal="left"/>
      <protection/>
    </xf>
    <xf numFmtId="164" fontId="32" fillId="9" borderId="27" xfId="20" applyFont="1" applyFill="1" applyBorder="1" applyAlignment="1" applyProtection="1">
      <alignment horizontal="center" wrapText="1"/>
      <protection locked="0"/>
    </xf>
    <xf numFmtId="164" fontId="32" fillId="2" borderId="0" xfId="20" applyFont="1" applyFill="1" applyBorder="1" applyAlignment="1" applyProtection="1">
      <alignment horizontal="center" wrapText="1"/>
      <protection/>
    </xf>
    <xf numFmtId="164" fontId="1" fillId="9" borderId="34" xfId="20" applyFill="1" applyBorder="1" applyProtection="1">
      <alignment/>
      <protection/>
    </xf>
    <xf numFmtId="164" fontId="19" fillId="9" borderId="31" xfId="20" applyFont="1" applyFill="1" applyBorder="1" applyAlignment="1" applyProtection="1">
      <alignment horizontal="center"/>
      <protection/>
    </xf>
    <xf numFmtId="164" fontId="19" fillId="9" borderId="41" xfId="20" applyFont="1" applyFill="1" applyBorder="1" applyAlignment="1" applyProtection="1">
      <alignment horizontal="center"/>
      <protection/>
    </xf>
    <xf numFmtId="164" fontId="3" fillId="9" borderId="47" xfId="20" applyFont="1" applyFill="1" applyBorder="1" applyAlignment="1" applyProtection="1">
      <alignment horizontal="center"/>
      <protection/>
    </xf>
    <xf numFmtId="164" fontId="19" fillId="9" borderId="36" xfId="20" applyFont="1" applyFill="1" applyBorder="1" applyAlignment="1" applyProtection="1">
      <alignment horizontal="center" wrapText="1"/>
      <protection/>
    </xf>
    <xf numFmtId="164" fontId="19" fillId="9" borderId="48" xfId="20" applyFont="1" applyFill="1" applyBorder="1" applyAlignment="1" applyProtection="1">
      <alignment horizontal="center"/>
      <protection/>
    </xf>
    <xf numFmtId="164" fontId="1" fillId="2" borderId="49" xfId="20" applyFont="1" applyFill="1" applyBorder="1" applyAlignment="1" applyProtection="1">
      <alignment horizontal="center"/>
      <protection/>
    </xf>
    <xf numFmtId="170" fontId="0" fillId="0" borderId="10" xfId="0" applyNumberFormat="1" applyFont="1" applyBorder="1" applyAlignment="1">
      <alignment horizontal="center" vertical="center" wrapText="1"/>
    </xf>
    <xf numFmtId="171" fontId="0" fillId="0" borderId="50" xfId="0" applyNumberFormat="1" applyFont="1" applyBorder="1" applyAlignment="1">
      <alignment horizontal="center" vertical="center" wrapText="1"/>
    </xf>
    <xf numFmtId="164" fontId="1" fillId="2" borderId="40" xfId="20" applyNumberFormat="1" applyFont="1" applyFill="1" applyBorder="1" applyAlignment="1" applyProtection="1">
      <alignment horizontal="center" vertical="center"/>
      <protection/>
    </xf>
    <xf numFmtId="164" fontId="1" fillId="2" borderId="40" xfId="20" applyFont="1" applyFill="1" applyBorder="1" applyAlignment="1" applyProtection="1">
      <alignment horizontal="center"/>
      <protection/>
    </xf>
    <xf numFmtId="164" fontId="1" fillId="2" borderId="47" xfId="20" applyNumberFormat="1" applyFont="1" applyFill="1" applyBorder="1" applyAlignment="1" applyProtection="1">
      <alignment horizontal="center" vertical="center"/>
      <protection/>
    </xf>
    <xf numFmtId="165" fontId="1" fillId="2" borderId="0" xfId="20" applyNumberFormat="1" applyFill="1" applyAlignment="1" applyProtection="1">
      <alignment horizontal="center" vertical="center"/>
      <protection/>
    </xf>
    <xf numFmtId="164" fontId="29" fillId="2" borderId="14" xfId="20" applyFont="1" applyFill="1" applyBorder="1" applyAlignment="1" applyProtection="1">
      <alignment horizontal="left"/>
      <protection/>
    </xf>
    <xf numFmtId="168" fontId="5" fillId="2" borderId="16" xfId="20" applyNumberFormat="1" applyFont="1" applyFill="1" applyBorder="1" applyAlignment="1" applyProtection="1">
      <alignment horizontal="left"/>
      <protection/>
    </xf>
    <xf numFmtId="168" fontId="5" fillId="2" borderId="0" xfId="0" applyNumberFormat="1" applyFont="1" applyFill="1" applyBorder="1" applyAlignment="1" applyProtection="1">
      <alignment horizontal="left"/>
      <protection/>
    </xf>
    <xf numFmtId="164" fontId="1" fillId="2" borderId="34" xfId="20" applyFont="1" applyFill="1" applyBorder="1" applyAlignment="1" applyProtection="1">
      <alignment horizontal="center"/>
      <protection/>
    </xf>
    <xf numFmtId="165" fontId="0" fillId="2" borderId="31" xfId="15" applyNumberFormat="1" applyFont="1" applyFill="1" applyBorder="1" applyAlignment="1" applyProtection="1">
      <alignment horizontal="center" vertical="center" wrapText="1"/>
      <protection locked="0"/>
    </xf>
    <xf numFmtId="165" fontId="1" fillId="2" borderId="41" xfId="20" applyNumberFormat="1" applyFill="1" applyBorder="1" applyAlignment="1" applyProtection="1">
      <alignment horizontal="center" vertical="center"/>
      <protection locked="0"/>
    </xf>
    <xf numFmtId="165" fontId="0" fillId="2" borderId="1" xfId="15" applyNumberFormat="1" applyFont="1" applyFill="1" applyBorder="1" applyAlignment="1" applyProtection="1">
      <alignment horizontal="center" vertical="center" wrapText="1"/>
      <protection locked="0"/>
    </xf>
    <xf numFmtId="165" fontId="1" fillId="2" borderId="42" xfId="20" applyNumberFormat="1" applyFill="1" applyBorder="1" applyAlignment="1" applyProtection="1">
      <alignment horizontal="center" vertical="center"/>
      <protection locked="0"/>
    </xf>
    <xf numFmtId="165" fontId="0" fillId="2" borderId="36" xfId="15" applyNumberFormat="1" applyFont="1" applyFill="1" applyBorder="1" applyAlignment="1" applyProtection="1">
      <alignment horizontal="center" vertical="center" wrapText="1"/>
      <protection locked="0"/>
    </xf>
    <xf numFmtId="165" fontId="1" fillId="2" borderId="48" xfId="20" applyNumberFormat="1" applyFill="1" applyBorder="1" applyAlignment="1" applyProtection="1">
      <alignment horizontal="center" vertical="center"/>
      <protection locked="0"/>
    </xf>
    <xf numFmtId="165" fontId="0" fillId="2" borderId="10" xfId="15" applyNumberFormat="1" applyFont="1" applyFill="1" applyBorder="1" applyAlignment="1" applyProtection="1">
      <alignment horizontal="center" vertical="center" wrapText="1"/>
      <protection locked="0"/>
    </xf>
    <xf numFmtId="165" fontId="1" fillId="2" borderId="43" xfId="20" applyNumberFormat="1" applyFill="1" applyBorder="1" applyAlignment="1" applyProtection="1">
      <alignment horizontal="center" vertical="center"/>
      <protection locked="0"/>
    </xf>
    <xf numFmtId="164" fontId="33" fillId="2" borderId="0" xfId="20" applyFont="1" applyFill="1" applyProtection="1">
      <alignment/>
      <protection/>
    </xf>
    <xf numFmtId="164" fontId="5" fillId="9" borderId="51" xfId="20" applyFont="1" applyFill="1" applyBorder="1" applyAlignment="1" applyProtection="1">
      <alignment horizontal="center" wrapText="1" shrinkToFit="1"/>
      <protection/>
    </xf>
    <xf numFmtId="164" fontId="5" fillId="9" borderId="44" xfId="20" applyFont="1" applyFill="1" applyBorder="1" applyAlignment="1" applyProtection="1">
      <alignment horizontal="center" wrapText="1" shrinkToFit="1"/>
      <protection/>
    </xf>
    <xf numFmtId="164" fontId="5" fillId="9" borderId="41" xfId="20" applyFont="1" applyFill="1" applyBorder="1" applyAlignment="1" applyProtection="1">
      <alignment horizontal="center"/>
      <protection/>
    </xf>
    <xf numFmtId="164" fontId="5" fillId="9" borderId="35" xfId="20" applyFont="1" applyFill="1" applyBorder="1" applyAlignment="1" applyProtection="1">
      <alignment horizontal="center" wrapText="1" shrinkToFit="1"/>
      <protection/>
    </xf>
    <xf numFmtId="164" fontId="5" fillId="9" borderId="52" xfId="20" applyFont="1" applyFill="1" applyBorder="1" applyAlignment="1" applyProtection="1">
      <alignment horizontal="center" wrapText="1" shrinkToFit="1"/>
      <protection/>
    </xf>
    <xf numFmtId="165" fontId="0" fillId="2" borderId="37" xfId="20" applyNumberFormat="1" applyFont="1" applyFill="1" applyBorder="1" applyAlignment="1" applyProtection="1">
      <alignment horizontal="center" vertical="center"/>
      <protection locked="0"/>
    </xf>
    <xf numFmtId="165" fontId="0" fillId="2" borderId="31" xfId="20" applyNumberFormat="1" applyFont="1" applyFill="1" applyBorder="1" applyAlignment="1" applyProtection="1">
      <alignment horizontal="center" vertical="center"/>
      <protection locked="0"/>
    </xf>
    <xf numFmtId="165" fontId="0" fillId="2" borderId="41" xfId="20" applyNumberFormat="1" applyFont="1" applyFill="1" applyBorder="1" applyAlignment="1" applyProtection="1">
      <alignment horizontal="center" vertical="center"/>
      <protection locked="0"/>
    </xf>
    <xf numFmtId="165" fontId="0" fillId="2" borderId="38" xfId="20" applyNumberFormat="1" applyFont="1" applyFill="1" applyBorder="1" applyAlignment="1" applyProtection="1">
      <alignment horizontal="center" vertical="center"/>
      <protection locked="0"/>
    </xf>
    <xf numFmtId="172" fontId="0" fillId="2" borderId="1" xfId="20" applyNumberFormat="1" applyFont="1" applyFill="1" applyBorder="1" applyAlignment="1" applyProtection="1">
      <alignment horizontal="center" vertical="center"/>
      <protection locked="0"/>
    </xf>
    <xf numFmtId="172" fontId="0" fillId="2" borderId="42" xfId="20" applyNumberFormat="1" applyFont="1" applyFill="1" applyBorder="1" applyAlignment="1" applyProtection="1">
      <alignment horizontal="center" vertical="center"/>
      <protection locked="0"/>
    </xf>
    <xf numFmtId="165" fontId="0" fillId="2" borderId="34" xfId="20" applyNumberFormat="1" applyFont="1" applyFill="1" applyBorder="1" applyAlignment="1" applyProtection="1">
      <alignment horizontal="center" vertical="center"/>
      <protection locked="0"/>
    </xf>
    <xf numFmtId="165" fontId="0" fillId="2" borderId="40" xfId="20" applyNumberFormat="1" applyFont="1" applyFill="1" applyBorder="1" applyAlignment="1" applyProtection="1">
      <alignment horizontal="center" vertical="center"/>
      <protection locked="0"/>
    </xf>
    <xf numFmtId="164" fontId="5" fillId="2" borderId="10" xfId="20" applyFont="1" applyFill="1" applyBorder="1" applyAlignment="1" applyProtection="1">
      <alignment horizontal="left" vertical="center" wrapText="1" shrinkToFit="1"/>
      <protection/>
    </xf>
    <xf numFmtId="164" fontId="18" fillId="9" borderId="39" xfId="20" applyFont="1" applyFill="1" applyBorder="1" applyAlignment="1" applyProtection="1">
      <alignment horizontal="center"/>
      <protection/>
    </xf>
    <xf numFmtId="165" fontId="0" fillId="2" borderId="49" xfId="20" applyNumberFormat="1" applyFont="1" applyFill="1" applyBorder="1" applyAlignment="1" applyProtection="1">
      <alignment horizontal="center" vertical="center"/>
      <protection locked="0"/>
    </xf>
    <xf numFmtId="165" fontId="0" fillId="2" borderId="10" xfId="0" applyNumberFormat="1" applyFont="1" applyFill="1" applyBorder="1" applyAlignment="1" applyProtection="1">
      <alignment horizontal="center" vertical="center"/>
      <protection locked="0"/>
    </xf>
    <xf numFmtId="165" fontId="0" fillId="0" borderId="1" xfId="20" applyNumberFormat="1" applyFont="1" applyFill="1" applyBorder="1" applyAlignment="1" applyProtection="1">
      <alignment horizontal="center" vertical="center"/>
      <protection locked="0"/>
    </xf>
    <xf numFmtId="165" fontId="0" fillId="0" borderId="1" xfId="0" applyNumberFormat="1" applyFont="1" applyFill="1" applyBorder="1" applyAlignment="1" applyProtection="1">
      <alignment horizontal="center" vertical="center"/>
      <protection locked="0"/>
    </xf>
    <xf numFmtId="165" fontId="0" fillId="0" borderId="1" xfId="20" applyNumberFormat="1" applyFont="1" applyBorder="1" applyAlignment="1" applyProtection="1">
      <alignment horizontal="center" vertical="center"/>
      <protection locked="0"/>
    </xf>
    <xf numFmtId="165" fontId="0" fillId="2" borderId="40" xfId="0" applyNumberFormat="1" applyFont="1" applyFill="1" applyBorder="1" applyAlignment="1" applyProtection="1">
      <alignment horizontal="center" vertical="center"/>
      <protection locked="0"/>
    </xf>
    <xf numFmtId="165" fontId="0" fillId="2" borderId="1" xfId="0" applyNumberFormat="1" applyFont="1" applyFill="1" applyBorder="1" applyAlignment="1" applyProtection="1">
      <alignment horizontal="center" vertical="center"/>
      <protection locked="0"/>
    </xf>
    <xf numFmtId="164" fontId="18" fillId="2" borderId="7" xfId="20" applyFont="1" applyFill="1" applyBorder="1" applyAlignment="1" applyProtection="1">
      <alignment horizontal="left" wrapText="1"/>
      <protection/>
    </xf>
    <xf numFmtId="164" fontId="5" fillId="2" borderId="10" xfId="20" applyFont="1" applyFill="1" applyBorder="1" applyAlignment="1" applyProtection="1">
      <alignment horizontal="left" wrapText="1"/>
      <protection/>
    </xf>
    <xf numFmtId="164" fontId="34" fillId="9" borderId="27" xfId="20" applyFont="1" applyFill="1" applyBorder="1" applyAlignment="1" applyProtection="1">
      <alignment horizontal="center" wrapText="1"/>
      <protection/>
    </xf>
    <xf numFmtId="164" fontId="18" fillId="9" borderId="27" xfId="20" applyFont="1" applyFill="1" applyBorder="1" applyAlignment="1" applyProtection="1">
      <alignment horizontal="center"/>
      <protection/>
    </xf>
    <xf numFmtId="164" fontId="18" fillId="9" borderId="33" xfId="20" applyFont="1" applyFill="1" applyBorder="1" applyAlignment="1" applyProtection="1">
      <alignment horizontal="center" vertical="center"/>
      <protection locked="0"/>
    </xf>
    <xf numFmtId="164" fontId="18" fillId="9" borderId="47" xfId="20" applyFont="1" applyFill="1" applyBorder="1" applyAlignment="1" applyProtection="1">
      <alignment horizontal="center" vertical="center" wrapText="1"/>
      <protection/>
    </xf>
    <xf numFmtId="164" fontId="18" fillId="9" borderId="48" xfId="20" applyFont="1" applyFill="1" applyBorder="1" applyAlignment="1" applyProtection="1">
      <alignment horizontal="center" vertical="center"/>
      <protection/>
    </xf>
    <xf numFmtId="164" fontId="18" fillId="9" borderId="36" xfId="20" applyFont="1" applyFill="1" applyBorder="1" applyAlignment="1" applyProtection="1">
      <alignment horizontal="center" vertical="center" wrapText="1"/>
      <protection/>
    </xf>
    <xf numFmtId="164" fontId="18" fillId="9" borderId="53" xfId="20" applyFont="1" applyFill="1" applyBorder="1" applyProtection="1">
      <alignment/>
      <protection/>
    </xf>
    <xf numFmtId="165" fontId="1" fillId="2" borderId="10" xfId="20" applyNumberFormat="1" applyFill="1" applyBorder="1" applyProtection="1">
      <alignment/>
      <protection locked="0"/>
    </xf>
    <xf numFmtId="167" fontId="1" fillId="2" borderId="43" xfId="20" applyNumberFormat="1" applyFill="1" applyBorder="1" applyProtection="1">
      <alignment/>
      <protection locked="0"/>
    </xf>
    <xf numFmtId="165" fontId="1" fillId="2" borderId="49" xfId="20" applyNumberFormat="1" applyFill="1" applyBorder="1" applyProtection="1">
      <alignment/>
      <protection locked="0"/>
    </xf>
    <xf numFmtId="165" fontId="1" fillId="2" borderId="43" xfId="20" applyNumberFormat="1" applyFill="1" applyBorder="1" applyProtection="1">
      <alignment/>
      <protection locked="0"/>
    </xf>
    <xf numFmtId="164" fontId="18" fillId="9" borderId="54" xfId="20" applyFont="1" applyFill="1" applyBorder="1" applyProtection="1">
      <alignment/>
      <protection/>
    </xf>
    <xf numFmtId="165" fontId="1" fillId="2" borderId="1" xfId="20" applyNumberFormat="1" applyFill="1" applyBorder="1" applyProtection="1">
      <alignment/>
      <protection locked="0"/>
    </xf>
    <xf numFmtId="167" fontId="1" fillId="2" borderId="42" xfId="20" applyNumberFormat="1" applyFill="1" applyBorder="1" applyProtection="1">
      <alignment/>
      <protection locked="0"/>
    </xf>
    <xf numFmtId="165" fontId="1" fillId="2" borderId="40" xfId="20" applyNumberFormat="1" applyFill="1" applyBorder="1" applyProtection="1">
      <alignment/>
      <protection locked="0"/>
    </xf>
    <xf numFmtId="165" fontId="1" fillId="2" borderId="42" xfId="20" applyNumberFormat="1" applyFill="1" applyBorder="1" applyProtection="1">
      <alignment/>
      <protection locked="0"/>
    </xf>
    <xf numFmtId="165" fontId="1" fillId="2" borderId="1" xfId="20" applyNumberFormat="1" applyFill="1" applyBorder="1" applyAlignment="1" applyProtection="1">
      <alignment horizontal="center"/>
      <protection locked="0"/>
    </xf>
    <xf numFmtId="167" fontId="1" fillId="2" borderId="42" xfId="20" applyNumberFormat="1" applyFill="1" applyBorder="1" applyAlignment="1" applyProtection="1">
      <alignment horizontal="center"/>
      <protection locked="0"/>
    </xf>
    <xf numFmtId="165" fontId="1" fillId="2" borderId="40" xfId="20" applyNumberFormat="1" applyFill="1" applyBorder="1" applyAlignment="1" applyProtection="1">
      <alignment horizontal="center"/>
      <protection locked="0"/>
    </xf>
    <xf numFmtId="165" fontId="1" fillId="2" borderId="1" xfId="20" applyNumberFormat="1" applyFill="1" applyBorder="1" applyAlignment="1" applyProtection="1">
      <alignment horizontal="center" vertical="center"/>
      <protection locked="0"/>
    </xf>
    <xf numFmtId="167" fontId="1" fillId="2" borderId="42" xfId="20" applyNumberFormat="1" applyFill="1" applyBorder="1" applyAlignment="1" applyProtection="1">
      <alignment horizontal="center" vertical="center"/>
      <protection locked="0"/>
    </xf>
    <xf numFmtId="165" fontId="1" fillId="2" borderId="40" xfId="20" applyNumberFormat="1" applyFill="1" applyBorder="1" applyAlignment="1" applyProtection="1">
      <alignment horizontal="center" vertical="center"/>
      <protection locked="0"/>
    </xf>
    <xf numFmtId="164" fontId="18" fillId="9" borderId="55" xfId="20" applyFont="1" applyFill="1" applyBorder="1" applyProtection="1">
      <alignment/>
      <protection/>
    </xf>
    <xf numFmtId="165" fontId="1" fillId="2" borderId="36" xfId="20" applyNumberFormat="1" applyFill="1" applyBorder="1" applyAlignment="1" applyProtection="1">
      <alignment horizontal="center" vertical="center"/>
      <protection locked="0"/>
    </xf>
    <xf numFmtId="167" fontId="1" fillId="2" borderId="48" xfId="20" applyNumberFormat="1" applyFill="1" applyBorder="1" applyAlignment="1" applyProtection="1">
      <alignment horizontal="center" vertical="center"/>
      <protection locked="0"/>
    </xf>
    <xf numFmtId="165" fontId="1" fillId="2" borderId="47" xfId="20" applyNumberFormat="1" applyFill="1" applyBorder="1" applyAlignment="1" applyProtection="1">
      <alignment horizontal="center" vertical="center"/>
      <protection locked="0"/>
    </xf>
    <xf numFmtId="164" fontId="14" fillId="10" borderId="0" xfId="20" applyFont="1" applyFill="1" applyAlignment="1" applyProtection="1">
      <alignment horizontal="center" vertical="center"/>
      <protection/>
    </xf>
    <xf numFmtId="165" fontId="14" fillId="10" borderId="0" xfId="20" applyNumberFormat="1" applyFont="1" applyFill="1" applyAlignment="1" applyProtection="1">
      <alignment horizontal="center" vertical="center"/>
      <protection/>
    </xf>
    <xf numFmtId="164" fontId="1" fillId="10" borderId="0" xfId="20" applyFill="1" applyProtection="1">
      <alignment/>
      <protection/>
    </xf>
    <xf numFmtId="164" fontId="18" fillId="9" borderId="14" xfId="20" applyFont="1" applyFill="1" applyBorder="1" applyAlignment="1" applyProtection="1">
      <alignment horizontal="center"/>
      <protection/>
    </xf>
    <xf numFmtId="164" fontId="18" fillId="9" borderId="28" xfId="20" applyFont="1" applyFill="1" applyBorder="1" applyAlignment="1" applyProtection="1">
      <alignment horizontal="center"/>
      <protection/>
    </xf>
    <xf numFmtId="164" fontId="18" fillId="9" borderId="31" xfId="20" applyFont="1" applyFill="1" applyBorder="1" applyAlignment="1" applyProtection="1">
      <alignment horizontal="center"/>
      <protection locked="0"/>
    </xf>
    <xf numFmtId="164" fontId="18" fillId="9" borderId="33" xfId="20" applyFont="1" applyFill="1" applyBorder="1" applyAlignment="1" applyProtection="1">
      <alignment horizontal="center"/>
      <protection locked="0"/>
    </xf>
    <xf numFmtId="164" fontId="18" fillId="9" borderId="35" xfId="20" applyFont="1" applyFill="1" applyBorder="1" applyProtection="1">
      <alignment/>
      <protection/>
    </xf>
    <xf numFmtId="164" fontId="18" fillId="9" borderId="52" xfId="20" applyFont="1" applyFill="1" applyBorder="1" applyProtection="1">
      <alignment/>
      <protection/>
    </xf>
    <xf numFmtId="164" fontId="0" fillId="2" borderId="34" xfId="20" applyNumberFormat="1" applyFont="1" applyFill="1" applyBorder="1" applyAlignment="1" applyProtection="1">
      <alignment horizontal="center" vertical="center"/>
      <protection locked="0"/>
    </xf>
    <xf numFmtId="164" fontId="0" fillId="0" borderId="56" xfId="0" applyBorder="1" applyAlignment="1">
      <alignment/>
    </xf>
    <xf numFmtId="165" fontId="14" fillId="2" borderId="31" xfId="20" applyNumberFormat="1" applyFont="1" applyFill="1" applyBorder="1" applyAlignment="1" applyProtection="1">
      <alignment horizontal="center" vertical="center"/>
      <protection locked="0"/>
    </xf>
    <xf numFmtId="165" fontId="14" fillId="2" borderId="41" xfId="20" applyNumberFormat="1" applyFont="1" applyFill="1" applyBorder="1" applyAlignment="1" applyProtection="1">
      <alignment horizontal="center" vertical="center"/>
      <protection locked="0"/>
    </xf>
    <xf numFmtId="164" fontId="0" fillId="0" borderId="40" xfId="20" applyNumberFormat="1" applyFont="1" applyFill="1" applyBorder="1" applyAlignment="1" applyProtection="1">
      <alignment horizontal="center" vertical="center"/>
      <protection locked="0"/>
    </xf>
    <xf numFmtId="164" fontId="0" fillId="2" borderId="40" xfId="20" applyNumberFormat="1" applyFont="1" applyFill="1" applyBorder="1" applyAlignment="1" applyProtection="1">
      <alignment horizontal="center" vertical="center"/>
      <protection locked="0"/>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DEADA"/>
      <rgbColor rgb="00F2F2F2"/>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46C0A"/>
      <rgbColor rgb="00376092"/>
      <rgbColor rgb="00969696"/>
      <rgbColor rgb="00003366"/>
      <rgbColor rgb="00339966"/>
      <rgbColor rgb="00003300"/>
      <rgbColor rgb="00333300"/>
      <rgbColor rgb="00993300"/>
      <rgbColor rgb="00993366"/>
      <rgbColor rgb="001F497D"/>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S238"/>
  <sheetViews>
    <sheetView showGridLines="0" zoomScale="85" zoomScaleNormal="85" workbookViewId="0" topLeftCell="S1">
      <pane ySplit="1" topLeftCell="A2" activePane="bottomLeft" state="frozen"/>
      <selection pane="topLeft" activeCell="S1" sqref="S1"/>
      <selection pane="bottomLeft" activeCell="S8" sqref="S8"/>
    </sheetView>
  </sheetViews>
  <sheetFormatPr defaultColWidth="9.140625" defaultRowHeight="12.75"/>
  <cols>
    <col min="1" max="1" width="9.28125" style="1" customWidth="1"/>
    <col min="2" max="2" width="28.57421875" style="1" customWidth="1"/>
    <col min="3" max="3" width="36.57421875" style="1" customWidth="1"/>
    <col min="4" max="5" width="13.28125" style="1" customWidth="1"/>
    <col min="6" max="7" width="32.00390625" style="1" customWidth="1"/>
    <col min="8" max="9" width="34.28125" style="1" customWidth="1"/>
    <col min="10" max="10" width="25.8515625" style="1" customWidth="1"/>
    <col min="11" max="14" width="19.7109375" style="1" customWidth="1"/>
    <col min="15" max="15" width="21.8515625" style="1" customWidth="1"/>
    <col min="16" max="16" width="27.140625" style="1" customWidth="1"/>
    <col min="17" max="17" width="19.28125" style="1" customWidth="1"/>
    <col min="18" max="18" width="9.140625" style="1" customWidth="1"/>
    <col min="19" max="19" width="57.421875" style="1" customWidth="1"/>
    <col min="20" max="16384" width="9.140625" style="1" customWidth="1"/>
  </cols>
  <sheetData>
    <row r="1" spans="1:19" ht="12.75">
      <c r="A1" s="2" t="s">
        <v>0</v>
      </c>
      <c r="B1" s="2" t="s">
        <v>1</v>
      </c>
      <c r="C1" s="3" t="s">
        <v>2</v>
      </c>
      <c r="D1" s="2" t="s">
        <v>3</v>
      </c>
      <c r="E1" s="4" t="s">
        <v>4</v>
      </c>
      <c r="F1" s="4" t="s">
        <v>5</v>
      </c>
      <c r="G1" s="5" t="s">
        <v>6</v>
      </c>
      <c r="H1" s="6" t="s">
        <v>7</v>
      </c>
      <c r="I1" s="6" t="s">
        <v>8</v>
      </c>
      <c r="J1" s="3" t="s">
        <v>9</v>
      </c>
      <c r="K1" s="4" t="s">
        <v>10</v>
      </c>
      <c r="L1" s="4" t="s">
        <v>11</v>
      </c>
      <c r="M1" s="4" t="s">
        <v>12</v>
      </c>
      <c r="N1" s="4" t="s">
        <v>13</v>
      </c>
      <c r="O1" s="4" t="s">
        <v>14</v>
      </c>
      <c r="P1" s="4" t="s">
        <v>15</v>
      </c>
      <c r="Q1" s="4" t="s">
        <v>16</v>
      </c>
      <c r="R1" s="4" t="s">
        <v>17</v>
      </c>
      <c r="S1" s="4" t="s">
        <v>18</v>
      </c>
    </row>
    <row r="2" spans="1:19" ht="12.75">
      <c r="A2" s="1" t="s">
        <v>19</v>
      </c>
      <c r="B2" s="1" t="s">
        <v>20</v>
      </c>
      <c r="C2" s="1" t="s">
        <v>21</v>
      </c>
      <c r="D2" s="1" t="s">
        <v>22</v>
      </c>
      <c r="E2" s="1" t="s">
        <v>22</v>
      </c>
      <c r="F2" s="1" t="s">
        <v>23</v>
      </c>
      <c r="G2" s="1" t="s">
        <v>23</v>
      </c>
      <c r="H2" s="7" t="s">
        <v>24</v>
      </c>
      <c r="I2" s="7" t="s">
        <v>24</v>
      </c>
      <c r="J2" s="1" t="s">
        <v>25</v>
      </c>
      <c r="K2" s="8" t="s">
        <v>26</v>
      </c>
      <c r="L2" s="8" t="s">
        <v>27</v>
      </c>
      <c r="M2" s="1" t="s">
        <v>28</v>
      </c>
      <c r="N2" s="1" t="s">
        <v>29</v>
      </c>
      <c r="O2" s="1" t="s">
        <v>30</v>
      </c>
      <c r="P2" s="1" t="s">
        <v>31</v>
      </c>
      <c r="Q2" s="9" t="s">
        <v>32</v>
      </c>
      <c r="R2" s="1" t="s">
        <v>33</v>
      </c>
      <c r="S2" s="1" t="s">
        <v>34</v>
      </c>
    </row>
    <row r="3" spans="1:19" ht="12.75">
      <c r="A3" s="1" t="s">
        <v>35</v>
      </c>
      <c r="B3" s="1" t="s">
        <v>36</v>
      </c>
      <c r="C3" s="1" t="s">
        <v>37</v>
      </c>
      <c r="D3" s="1" t="s">
        <v>38</v>
      </c>
      <c r="E3" s="1" t="s">
        <v>39</v>
      </c>
      <c r="F3" s="1" t="s">
        <v>40</v>
      </c>
      <c r="G3" s="1" t="s">
        <v>40</v>
      </c>
      <c r="H3" s="7" t="s">
        <v>41</v>
      </c>
      <c r="I3" s="7" t="s">
        <v>41</v>
      </c>
      <c r="J3" s="1" t="s">
        <v>42</v>
      </c>
      <c r="K3" s="8" t="s">
        <v>43</v>
      </c>
      <c r="L3" s="8" t="s">
        <v>44</v>
      </c>
      <c r="M3" s="1" t="s">
        <v>45</v>
      </c>
      <c r="N3" s="10" t="s">
        <v>46</v>
      </c>
      <c r="O3" s="1" t="s">
        <v>47</v>
      </c>
      <c r="P3" s="1" t="s">
        <v>48</v>
      </c>
      <c r="Q3" s="9" t="s">
        <v>49</v>
      </c>
      <c r="R3" s="1" t="s">
        <v>50</v>
      </c>
      <c r="S3" s="1" t="s">
        <v>51</v>
      </c>
    </row>
    <row r="4" spans="1:19" ht="12.75">
      <c r="A4" s="1" t="s">
        <v>52</v>
      </c>
      <c r="C4" s="1" t="s">
        <v>53</v>
      </c>
      <c r="F4" s="1" t="s">
        <v>54</v>
      </c>
      <c r="G4" s="1" t="s">
        <v>54</v>
      </c>
      <c r="H4" s="7" t="s">
        <v>55</v>
      </c>
      <c r="I4" s="7" t="s">
        <v>55</v>
      </c>
      <c r="J4" s="1" t="s">
        <v>56</v>
      </c>
      <c r="K4" s="8" t="s">
        <v>57</v>
      </c>
      <c r="L4" s="8" t="s">
        <v>58</v>
      </c>
      <c r="M4" s="1" t="s">
        <v>59</v>
      </c>
      <c r="O4" s="1" t="s">
        <v>60</v>
      </c>
      <c r="P4" s="1" t="s">
        <v>61</v>
      </c>
      <c r="S4" s="1" t="s">
        <v>62</v>
      </c>
    </row>
    <row r="5" spans="1:19" ht="12.75">
      <c r="A5" s="1" t="s">
        <v>63</v>
      </c>
      <c r="F5" s="1" t="s">
        <v>64</v>
      </c>
      <c r="G5" s="1" t="s">
        <v>64</v>
      </c>
      <c r="H5" s="7" t="s">
        <v>65</v>
      </c>
      <c r="I5" s="7" t="s">
        <v>65</v>
      </c>
      <c r="J5" s="1" t="s">
        <v>66</v>
      </c>
      <c r="L5" s="1" t="s">
        <v>67</v>
      </c>
      <c r="M5" s="1" t="s">
        <v>68</v>
      </c>
      <c r="O5" s="1" t="s">
        <v>69</v>
      </c>
      <c r="P5" s="1" t="s">
        <v>70</v>
      </c>
      <c r="S5" s="1" t="s">
        <v>71</v>
      </c>
    </row>
    <row r="6" spans="1:19" ht="12.75">
      <c r="A6" s="1" t="s">
        <v>72</v>
      </c>
      <c r="F6" s="1" t="s">
        <v>73</v>
      </c>
      <c r="G6" s="1" t="s">
        <v>73</v>
      </c>
      <c r="H6" s="7" t="s">
        <v>74</v>
      </c>
      <c r="I6" s="7" t="s">
        <v>74</v>
      </c>
      <c r="J6" s="1" t="s">
        <v>75</v>
      </c>
      <c r="L6" s="1" t="s">
        <v>76</v>
      </c>
      <c r="M6" s="1" t="s">
        <v>77</v>
      </c>
      <c r="O6" s="1" t="s">
        <v>78</v>
      </c>
      <c r="P6" s="1" t="s">
        <v>79</v>
      </c>
      <c r="S6" s="1" t="s">
        <v>80</v>
      </c>
    </row>
    <row r="7" spans="1:19" ht="12.75">
      <c r="A7" s="1" t="s">
        <v>81</v>
      </c>
      <c r="F7" s="1" t="s">
        <v>82</v>
      </c>
      <c r="G7" s="1" t="s">
        <v>82</v>
      </c>
      <c r="H7" s="7" t="s">
        <v>83</v>
      </c>
      <c r="I7" s="7" t="s">
        <v>83</v>
      </c>
      <c r="J7" s="1" t="s">
        <v>84</v>
      </c>
      <c r="L7" s="1" t="s">
        <v>85</v>
      </c>
      <c r="M7" s="1" t="s">
        <v>86</v>
      </c>
      <c r="P7" s="1" t="s">
        <v>87</v>
      </c>
      <c r="S7" s="1" t="s">
        <v>88</v>
      </c>
    </row>
    <row r="8" spans="1:19" ht="16.5" customHeight="1">
      <c r="A8" s="1" t="s">
        <v>89</v>
      </c>
      <c r="F8" s="1" t="s">
        <v>90</v>
      </c>
      <c r="G8" s="1" t="s">
        <v>90</v>
      </c>
      <c r="H8" s="7" t="s">
        <v>91</v>
      </c>
      <c r="I8" s="7" t="s">
        <v>91</v>
      </c>
      <c r="J8" s="1" t="s">
        <v>92</v>
      </c>
      <c r="L8" s="1" t="s">
        <v>93</v>
      </c>
      <c r="P8" s="1" t="s">
        <v>94</v>
      </c>
      <c r="Q8" s="9"/>
      <c r="S8" s="1" t="s">
        <v>95</v>
      </c>
    </row>
    <row r="9" spans="1:19" ht="12.75">
      <c r="A9" s="1" t="s">
        <v>96</v>
      </c>
      <c r="F9" s="1" t="s">
        <v>97</v>
      </c>
      <c r="G9" s="1" t="s">
        <v>97</v>
      </c>
      <c r="H9" s="7" t="s">
        <v>98</v>
      </c>
      <c r="I9" s="7" t="s">
        <v>98</v>
      </c>
      <c r="J9" s="1" t="s">
        <v>99</v>
      </c>
      <c r="L9" s="1" t="s">
        <v>100</v>
      </c>
      <c r="P9" s="1" t="s">
        <v>101</v>
      </c>
      <c r="S9" s="1" t="s">
        <v>102</v>
      </c>
    </row>
    <row r="10" spans="1:19" ht="12.75">
      <c r="A10" s="1" t="s">
        <v>103</v>
      </c>
      <c r="F10" s="1" t="s">
        <v>104</v>
      </c>
      <c r="G10" s="1" t="s">
        <v>104</v>
      </c>
      <c r="H10" s="7" t="s">
        <v>105</v>
      </c>
      <c r="I10" s="7" t="s">
        <v>105</v>
      </c>
      <c r="J10" s="1" t="s">
        <v>106</v>
      </c>
      <c r="L10" s="1" t="s">
        <v>107</v>
      </c>
      <c r="S10" s="1" t="s">
        <v>108</v>
      </c>
    </row>
    <row r="11" spans="6:19" ht="12.75">
      <c r="F11" s="1" t="s">
        <v>109</v>
      </c>
      <c r="G11" s="1" t="s">
        <v>109</v>
      </c>
      <c r="H11" s="7" t="s">
        <v>110</v>
      </c>
      <c r="I11" s="7" t="s">
        <v>110</v>
      </c>
      <c r="J11" s="1" t="s">
        <v>111</v>
      </c>
      <c r="L11" s="1" t="s">
        <v>112</v>
      </c>
      <c r="S11" s="1" t="s">
        <v>113</v>
      </c>
    </row>
    <row r="12" spans="6:19" ht="12.75">
      <c r="F12" s="1" t="s">
        <v>114</v>
      </c>
      <c r="G12" s="1" t="s">
        <v>114</v>
      </c>
      <c r="H12" s="7" t="s">
        <v>115</v>
      </c>
      <c r="I12" s="7" t="s">
        <v>115</v>
      </c>
      <c r="J12" s="1" t="s">
        <v>116</v>
      </c>
      <c r="L12" s="1" t="s">
        <v>117</v>
      </c>
      <c r="S12" s="1" t="s">
        <v>118</v>
      </c>
    </row>
    <row r="13" spans="6:12" ht="12.75">
      <c r="F13" s="1" t="s">
        <v>119</v>
      </c>
      <c r="G13" s="1" t="s">
        <v>119</v>
      </c>
      <c r="H13" s="7" t="s">
        <v>120</v>
      </c>
      <c r="I13" s="7" t="s">
        <v>120</v>
      </c>
      <c r="J13" s="1" t="s">
        <v>121</v>
      </c>
      <c r="L13" s="1" t="s">
        <v>122</v>
      </c>
    </row>
    <row r="14" spans="6:12" ht="12.75">
      <c r="F14" s="1" t="s">
        <v>123</v>
      </c>
      <c r="G14" s="1" t="s">
        <v>123</v>
      </c>
      <c r="H14" s="7" t="s">
        <v>124</v>
      </c>
      <c r="I14" s="7" t="s">
        <v>124</v>
      </c>
      <c r="J14" s="1" t="s">
        <v>125</v>
      </c>
      <c r="L14" s="1" t="s">
        <v>126</v>
      </c>
    </row>
    <row r="15" spans="7:12" ht="12.75">
      <c r="G15" s="1" t="s">
        <v>127</v>
      </c>
      <c r="H15" s="7" t="s">
        <v>128</v>
      </c>
      <c r="I15" s="7" t="s">
        <v>128</v>
      </c>
      <c r="J15" s="1" t="s">
        <v>129</v>
      </c>
      <c r="L15" s="11" t="s">
        <v>130</v>
      </c>
    </row>
    <row r="16" spans="7:12" ht="12.75">
      <c r="G16" s="1" t="s">
        <v>131</v>
      </c>
      <c r="H16" s="7" t="s">
        <v>132</v>
      </c>
      <c r="I16" s="7" t="s">
        <v>132</v>
      </c>
      <c r="J16" s="1" t="s">
        <v>133</v>
      </c>
      <c r="L16" s="11" t="s">
        <v>134</v>
      </c>
    </row>
    <row r="17" spans="7:12" ht="12.75">
      <c r="G17" s="1" t="s">
        <v>135</v>
      </c>
      <c r="H17" s="7" t="s">
        <v>136</v>
      </c>
      <c r="I17" s="7" t="s">
        <v>136</v>
      </c>
      <c r="J17" s="1" t="s">
        <v>137</v>
      </c>
      <c r="L17" s="11" t="s">
        <v>138</v>
      </c>
    </row>
    <row r="18" spans="8:12" ht="12.75">
      <c r="H18" s="7" t="s">
        <v>139</v>
      </c>
      <c r="I18" s="7" t="s">
        <v>139</v>
      </c>
      <c r="J18" s="1" t="s">
        <v>140</v>
      </c>
      <c r="L18" s="1" t="s">
        <v>141</v>
      </c>
    </row>
    <row r="19" spans="8:12" ht="12.75">
      <c r="H19" s="7" t="s">
        <v>142</v>
      </c>
      <c r="I19" s="7" t="s">
        <v>142</v>
      </c>
      <c r="J19" s="1" t="s">
        <v>143</v>
      </c>
      <c r="L19" s="1" t="s">
        <v>144</v>
      </c>
    </row>
    <row r="20" spans="8:10" ht="12.75">
      <c r="H20" s="7" t="s">
        <v>145</v>
      </c>
      <c r="I20" s="7" t="s">
        <v>145</v>
      </c>
      <c r="J20" s="1" t="s">
        <v>146</v>
      </c>
    </row>
    <row r="21" spans="8:10" ht="12.75">
      <c r="H21" s="7" t="s">
        <v>147</v>
      </c>
      <c r="I21" s="7" t="s">
        <v>147</v>
      </c>
      <c r="J21" s="1" t="s">
        <v>148</v>
      </c>
    </row>
    <row r="22" spans="8:10" ht="12.75">
      <c r="H22" s="7" t="s">
        <v>149</v>
      </c>
      <c r="I22" s="7" t="s">
        <v>149</v>
      </c>
      <c r="J22" s="1" t="s">
        <v>150</v>
      </c>
    </row>
    <row r="23" spans="8:10" ht="12.75">
      <c r="H23" s="7" t="s">
        <v>151</v>
      </c>
      <c r="I23" s="7" t="s">
        <v>151</v>
      </c>
      <c r="J23" s="1" t="s">
        <v>152</v>
      </c>
    </row>
    <row r="24" spans="8:10" ht="12.75">
      <c r="H24" s="7" t="s">
        <v>153</v>
      </c>
      <c r="I24" s="7" t="s">
        <v>153</v>
      </c>
      <c r="J24" s="1" t="s">
        <v>154</v>
      </c>
    </row>
    <row r="25" spans="8:10" ht="12.75">
      <c r="H25" s="7" t="s">
        <v>155</v>
      </c>
      <c r="I25" s="7" t="s">
        <v>155</v>
      </c>
      <c r="J25" s="1" t="s">
        <v>156</v>
      </c>
    </row>
    <row r="26" spans="8:10" ht="12.75">
      <c r="H26" s="7" t="s">
        <v>157</v>
      </c>
      <c r="I26" s="7" t="s">
        <v>157</v>
      </c>
      <c r="J26" s="1" t="s">
        <v>158</v>
      </c>
    </row>
    <row r="27" spans="8:10" ht="12.75">
      <c r="H27" s="7" t="s">
        <v>159</v>
      </c>
      <c r="I27" s="7" t="s">
        <v>159</v>
      </c>
      <c r="J27" s="1" t="s">
        <v>160</v>
      </c>
    </row>
    <row r="28" spans="8:10" ht="12.75">
      <c r="H28" s="7" t="s">
        <v>161</v>
      </c>
      <c r="I28" s="7" t="s">
        <v>161</v>
      </c>
      <c r="J28" s="1" t="s">
        <v>162</v>
      </c>
    </row>
    <row r="29" spans="8:10" ht="12.75">
      <c r="H29" s="7" t="s">
        <v>163</v>
      </c>
      <c r="I29" s="7" t="s">
        <v>163</v>
      </c>
      <c r="J29" s="1" t="s">
        <v>164</v>
      </c>
    </row>
    <row r="30" spans="8:10" ht="12.75">
      <c r="H30" s="7" t="s">
        <v>165</v>
      </c>
      <c r="I30" s="7" t="s">
        <v>165</v>
      </c>
      <c r="J30" s="1" t="s">
        <v>166</v>
      </c>
    </row>
    <row r="31" spans="8:10" ht="12.75">
      <c r="H31" s="7" t="s">
        <v>167</v>
      </c>
      <c r="I31" s="7" t="s">
        <v>167</v>
      </c>
      <c r="J31" s="1" t="s">
        <v>168</v>
      </c>
    </row>
    <row r="32" spans="8:10" ht="12.75">
      <c r="H32" s="7" t="s">
        <v>169</v>
      </c>
      <c r="I32" s="7" t="s">
        <v>169</v>
      </c>
      <c r="J32" s="1" t="s">
        <v>170</v>
      </c>
    </row>
    <row r="33" spans="8:10" ht="12.75">
      <c r="H33" s="7" t="s">
        <v>171</v>
      </c>
      <c r="I33" s="7" t="s">
        <v>171</v>
      </c>
      <c r="J33" s="1" t="s">
        <v>172</v>
      </c>
    </row>
    <row r="34" spans="8:10" ht="12.75">
      <c r="H34" s="7" t="s">
        <v>173</v>
      </c>
      <c r="I34" s="7" t="s">
        <v>173</v>
      </c>
      <c r="J34" s="1" t="s">
        <v>174</v>
      </c>
    </row>
    <row r="35" spans="8:10" ht="12.75">
      <c r="H35" s="7" t="s">
        <v>175</v>
      </c>
      <c r="I35" s="7" t="s">
        <v>175</v>
      </c>
      <c r="J35" s="1" t="s">
        <v>176</v>
      </c>
    </row>
    <row r="36" spans="8:10" ht="12.75">
      <c r="H36" s="7" t="s">
        <v>177</v>
      </c>
      <c r="I36" s="7" t="s">
        <v>177</v>
      </c>
      <c r="J36" s="1" t="s">
        <v>178</v>
      </c>
    </row>
    <row r="37" spans="8:10" ht="12.75">
      <c r="H37" s="7" t="s">
        <v>179</v>
      </c>
      <c r="I37" s="7" t="s">
        <v>179</v>
      </c>
      <c r="J37" s="1" t="s">
        <v>180</v>
      </c>
    </row>
    <row r="38" spans="8:10" ht="12.75">
      <c r="H38" s="7" t="s">
        <v>181</v>
      </c>
      <c r="I38" s="7" t="s">
        <v>181</v>
      </c>
      <c r="J38" s="1" t="s">
        <v>182</v>
      </c>
    </row>
    <row r="39" spans="8:10" ht="12.75">
      <c r="H39" s="7" t="s">
        <v>183</v>
      </c>
      <c r="I39" s="7" t="s">
        <v>183</v>
      </c>
      <c r="J39" s="1" t="s">
        <v>184</v>
      </c>
    </row>
    <row r="40" spans="8:10" ht="12.75">
      <c r="H40" s="7" t="s">
        <v>185</v>
      </c>
      <c r="I40" s="7" t="s">
        <v>185</v>
      </c>
      <c r="J40" s="1" t="s">
        <v>186</v>
      </c>
    </row>
    <row r="41" spans="8:10" ht="12.75">
      <c r="H41" s="7" t="s">
        <v>187</v>
      </c>
      <c r="I41" s="7" t="s">
        <v>187</v>
      </c>
      <c r="J41" s="1" t="s">
        <v>188</v>
      </c>
    </row>
    <row r="42" spans="8:10" ht="12.75">
      <c r="H42" s="7" t="s">
        <v>189</v>
      </c>
      <c r="I42" s="7" t="s">
        <v>189</v>
      </c>
      <c r="J42" s="1" t="s">
        <v>190</v>
      </c>
    </row>
    <row r="43" spans="8:9" ht="12.75">
      <c r="H43" s="7" t="s">
        <v>191</v>
      </c>
      <c r="I43" s="7" t="s">
        <v>191</v>
      </c>
    </row>
    <row r="44" spans="8:9" ht="12.75">
      <c r="H44" s="7" t="s">
        <v>192</v>
      </c>
      <c r="I44" s="7" t="s">
        <v>192</v>
      </c>
    </row>
    <row r="45" spans="8:9" ht="12.75">
      <c r="H45" s="7" t="s">
        <v>193</v>
      </c>
      <c r="I45" s="7" t="s">
        <v>193</v>
      </c>
    </row>
    <row r="46" spans="8:9" ht="12.75">
      <c r="H46" s="7" t="s">
        <v>194</v>
      </c>
      <c r="I46" s="7" t="s">
        <v>194</v>
      </c>
    </row>
    <row r="47" spans="8:9" ht="12.75">
      <c r="H47" s="7" t="s">
        <v>195</v>
      </c>
      <c r="I47" s="7" t="s">
        <v>195</v>
      </c>
    </row>
    <row r="48" spans="8:9" ht="12.75">
      <c r="H48" s="7" t="s">
        <v>196</v>
      </c>
      <c r="I48" s="7" t="s">
        <v>196</v>
      </c>
    </row>
    <row r="49" spans="8:9" ht="12.75">
      <c r="H49" s="7" t="s">
        <v>197</v>
      </c>
      <c r="I49" s="7" t="s">
        <v>197</v>
      </c>
    </row>
    <row r="50" spans="8:9" ht="12.75">
      <c r="H50" s="7" t="s">
        <v>198</v>
      </c>
      <c r="I50" s="7" t="s">
        <v>198</v>
      </c>
    </row>
    <row r="51" spans="8:9" ht="12.75">
      <c r="H51" s="7" t="s">
        <v>199</v>
      </c>
      <c r="I51" s="7" t="s">
        <v>199</v>
      </c>
    </row>
    <row r="52" spans="8:9" ht="12.75">
      <c r="H52" s="7" t="s">
        <v>200</v>
      </c>
      <c r="I52" s="7" t="s">
        <v>200</v>
      </c>
    </row>
    <row r="53" spans="8:9" ht="12.75">
      <c r="H53" s="7" t="s">
        <v>201</v>
      </c>
      <c r="I53" s="7" t="s">
        <v>201</v>
      </c>
    </row>
    <row r="54" spans="8:9" ht="12.75">
      <c r="H54" s="7" t="s">
        <v>202</v>
      </c>
      <c r="I54" s="7" t="s">
        <v>202</v>
      </c>
    </row>
    <row r="55" spans="8:9" ht="12.75">
      <c r="H55" s="7" t="s">
        <v>203</v>
      </c>
      <c r="I55" s="7" t="s">
        <v>203</v>
      </c>
    </row>
    <row r="56" spans="8:9" ht="12.75">
      <c r="H56" s="7" t="s">
        <v>204</v>
      </c>
      <c r="I56" s="7" t="s">
        <v>204</v>
      </c>
    </row>
    <row r="57" spans="8:9" ht="12.75">
      <c r="H57" s="7" t="s">
        <v>205</v>
      </c>
      <c r="I57" s="7" t="s">
        <v>205</v>
      </c>
    </row>
    <row r="58" spans="8:9" ht="12.75">
      <c r="H58" s="7" t="s">
        <v>206</v>
      </c>
      <c r="I58" s="7" t="s">
        <v>206</v>
      </c>
    </row>
    <row r="59" spans="8:9" ht="12.75">
      <c r="H59" s="7" t="s">
        <v>207</v>
      </c>
      <c r="I59" s="7" t="s">
        <v>207</v>
      </c>
    </row>
    <row r="60" spans="8:9" ht="12.75">
      <c r="H60" s="7" t="s">
        <v>208</v>
      </c>
      <c r="I60" s="7" t="s">
        <v>208</v>
      </c>
    </row>
    <row r="61" spans="8:9" ht="12.75">
      <c r="H61" s="7" t="s">
        <v>209</v>
      </c>
      <c r="I61" s="7" t="s">
        <v>209</v>
      </c>
    </row>
    <row r="62" spans="8:9" ht="12.75">
      <c r="H62" s="7" t="s">
        <v>210</v>
      </c>
      <c r="I62" s="7" t="s">
        <v>210</v>
      </c>
    </row>
    <row r="63" spans="8:9" ht="12.75">
      <c r="H63" s="7" t="s">
        <v>211</v>
      </c>
      <c r="I63" s="7" t="s">
        <v>211</v>
      </c>
    </row>
    <row r="64" spans="8:9" ht="12.75">
      <c r="H64" s="7" t="s">
        <v>212</v>
      </c>
      <c r="I64" s="7" t="s">
        <v>212</v>
      </c>
    </row>
    <row r="65" spans="8:9" ht="12.75">
      <c r="H65" s="7" t="s">
        <v>213</v>
      </c>
      <c r="I65" s="7" t="s">
        <v>213</v>
      </c>
    </row>
    <row r="66" spans="8:9" ht="12.75">
      <c r="H66" s="7" t="s">
        <v>214</v>
      </c>
      <c r="I66" s="7" t="s">
        <v>214</v>
      </c>
    </row>
    <row r="67" spans="8:9" ht="12.75">
      <c r="H67" s="7" t="s">
        <v>215</v>
      </c>
      <c r="I67" s="7" t="s">
        <v>215</v>
      </c>
    </row>
    <row r="68" spans="8:9" ht="12.75">
      <c r="H68" s="7" t="s">
        <v>216</v>
      </c>
      <c r="I68" s="7" t="s">
        <v>216</v>
      </c>
    </row>
    <row r="69" spans="8:9" ht="12.75">
      <c r="H69" s="7" t="s">
        <v>217</v>
      </c>
      <c r="I69" s="7" t="s">
        <v>217</v>
      </c>
    </row>
    <row r="70" spans="8:9" ht="12.75">
      <c r="H70" s="7" t="s">
        <v>218</v>
      </c>
      <c r="I70" s="7" t="s">
        <v>218</v>
      </c>
    </row>
    <row r="71" spans="8:9" ht="12.75">
      <c r="H71" s="7" t="s">
        <v>219</v>
      </c>
      <c r="I71" s="7" t="s">
        <v>219</v>
      </c>
    </row>
    <row r="72" spans="8:9" ht="12.75">
      <c r="H72" s="7" t="s">
        <v>220</v>
      </c>
      <c r="I72" s="7" t="s">
        <v>220</v>
      </c>
    </row>
    <row r="73" spans="8:9" ht="12.75">
      <c r="H73" s="7" t="s">
        <v>221</v>
      </c>
      <c r="I73" s="7" t="s">
        <v>221</v>
      </c>
    </row>
    <row r="74" spans="8:9" ht="12.75">
      <c r="H74" s="7" t="s">
        <v>222</v>
      </c>
      <c r="I74" s="7" t="s">
        <v>222</v>
      </c>
    </row>
    <row r="75" spans="8:9" ht="12.75">
      <c r="H75" s="7" t="s">
        <v>223</v>
      </c>
      <c r="I75" s="7" t="s">
        <v>223</v>
      </c>
    </row>
    <row r="76" spans="8:9" ht="12.75">
      <c r="H76" s="7" t="s">
        <v>224</v>
      </c>
      <c r="I76" s="7" t="s">
        <v>224</v>
      </c>
    </row>
    <row r="77" spans="8:9" ht="12.75">
      <c r="H77" s="7" t="s">
        <v>225</v>
      </c>
      <c r="I77" s="7" t="s">
        <v>225</v>
      </c>
    </row>
    <row r="78" spans="8:9" ht="12.75">
      <c r="H78" s="7" t="s">
        <v>226</v>
      </c>
      <c r="I78" s="7" t="s">
        <v>226</v>
      </c>
    </row>
    <row r="79" spans="8:9" ht="12.75">
      <c r="H79" s="7" t="s">
        <v>227</v>
      </c>
      <c r="I79" s="7" t="s">
        <v>227</v>
      </c>
    </row>
    <row r="80" spans="8:9" ht="12.75">
      <c r="H80" s="7" t="s">
        <v>228</v>
      </c>
      <c r="I80" s="7" t="s">
        <v>228</v>
      </c>
    </row>
    <row r="81" spans="8:9" ht="12.75">
      <c r="H81" s="7" t="s">
        <v>229</v>
      </c>
      <c r="I81" s="7" t="s">
        <v>229</v>
      </c>
    </row>
    <row r="82" spans="8:9" ht="12.75">
      <c r="H82" s="7" t="s">
        <v>230</v>
      </c>
      <c r="I82" s="7" t="s">
        <v>230</v>
      </c>
    </row>
    <row r="83" spans="8:9" ht="12.75">
      <c r="H83" s="7" t="s">
        <v>231</v>
      </c>
      <c r="I83" s="7" t="s">
        <v>231</v>
      </c>
    </row>
    <row r="84" spans="8:9" ht="12.75">
      <c r="H84" s="7" t="s">
        <v>232</v>
      </c>
      <c r="I84" s="7" t="s">
        <v>232</v>
      </c>
    </row>
    <row r="85" spans="8:9" ht="12.75">
      <c r="H85" s="7" t="s">
        <v>233</v>
      </c>
      <c r="I85" s="7" t="s">
        <v>233</v>
      </c>
    </row>
    <row r="86" spans="8:9" ht="12.75">
      <c r="H86" s="7" t="s">
        <v>234</v>
      </c>
      <c r="I86" s="7" t="s">
        <v>234</v>
      </c>
    </row>
    <row r="87" spans="8:9" ht="12.75">
      <c r="H87" s="7" t="s">
        <v>235</v>
      </c>
      <c r="I87" s="7" t="s">
        <v>235</v>
      </c>
    </row>
    <row r="88" spans="8:9" ht="12.75">
      <c r="H88" s="7" t="s">
        <v>236</v>
      </c>
      <c r="I88" s="7" t="s">
        <v>236</v>
      </c>
    </row>
    <row r="89" spans="8:9" ht="12.75">
      <c r="H89" s="7" t="s">
        <v>237</v>
      </c>
      <c r="I89" s="7" t="s">
        <v>237</v>
      </c>
    </row>
    <row r="90" spans="8:9" ht="12.75">
      <c r="H90" s="7" t="s">
        <v>238</v>
      </c>
      <c r="I90" s="7" t="s">
        <v>238</v>
      </c>
    </row>
    <row r="91" spans="8:9" ht="12.75">
      <c r="H91" s="7" t="s">
        <v>239</v>
      </c>
      <c r="I91" s="7" t="s">
        <v>239</v>
      </c>
    </row>
    <row r="92" spans="8:9" ht="12.75">
      <c r="H92" s="7" t="s">
        <v>240</v>
      </c>
      <c r="I92" s="7" t="s">
        <v>240</v>
      </c>
    </row>
    <row r="93" spans="8:9" ht="12.75">
      <c r="H93" s="7" t="s">
        <v>241</v>
      </c>
      <c r="I93" s="7" t="s">
        <v>241</v>
      </c>
    </row>
    <row r="94" spans="8:9" ht="12.75">
      <c r="H94" s="7" t="s">
        <v>242</v>
      </c>
      <c r="I94" s="7" t="s">
        <v>242</v>
      </c>
    </row>
    <row r="95" spans="8:9" ht="12.75">
      <c r="H95" s="7" t="s">
        <v>243</v>
      </c>
      <c r="I95" s="7" t="s">
        <v>243</v>
      </c>
    </row>
    <row r="96" spans="8:9" ht="12.75">
      <c r="H96" s="7" t="s">
        <v>244</v>
      </c>
      <c r="I96" s="7" t="s">
        <v>244</v>
      </c>
    </row>
    <row r="97" spans="8:9" ht="12.75">
      <c r="H97" s="7" t="s">
        <v>245</v>
      </c>
      <c r="I97" s="7" t="s">
        <v>245</v>
      </c>
    </row>
    <row r="98" spans="8:9" ht="12.75">
      <c r="H98" s="7" t="s">
        <v>246</v>
      </c>
      <c r="I98" s="7" t="s">
        <v>246</v>
      </c>
    </row>
    <row r="99" spans="8:9" ht="12.75">
      <c r="H99" s="7" t="s">
        <v>247</v>
      </c>
      <c r="I99" s="7" t="s">
        <v>247</v>
      </c>
    </row>
    <row r="100" spans="8:9" ht="12.75">
      <c r="H100" s="7" t="s">
        <v>248</v>
      </c>
      <c r="I100" s="7" t="s">
        <v>248</v>
      </c>
    </row>
    <row r="101" spans="8:9" ht="12.75">
      <c r="H101" s="7" t="s">
        <v>249</v>
      </c>
      <c r="I101" s="7" t="s">
        <v>249</v>
      </c>
    </row>
    <row r="102" spans="8:9" ht="12.75">
      <c r="H102" s="7" t="s">
        <v>250</v>
      </c>
      <c r="I102" s="7" t="s">
        <v>250</v>
      </c>
    </row>
    <row r="103" spans="8:9" ht="12.75">
      <c r="H103" s="7" t="s">
        <v>251</v>
      </c>
      <c r="I103" s="7" t="s">
        <v>251</v>
      </c>
    </row>
    <row r="104" spans="8:9" ht="12.75">
      <c r="H104" s="7" t="s">
        <v>252</v>
      </c>
      <c r="I104" s="7" t="s">
        <v>252</v>
      </c>
    </row>
    <row r="105" spans="8:9" ht="12.75">
      <c r="H105" s="7" t="s">
        <v>253</v>
      </c>
      <c r="I105" s="7" t="s">
        <v>253</v>
      </c>
    </row>
    <row r="106" spans="8:9" ht="12.75">
      <c r="H106" s="7" t="s">
        <v>254</v>
      </c>
      <c r="I106" s="7" t="s">
        <v>254</v>
      </c>
    </row>
    <row r="107" spans="8:9" ht="12.75">
      <c r="H107" s="7" t="s">
        <v>255</v>
      </c>
      <c r="I107" s="7" t="s">
        <v>255</v>
      </c>
    </row>
    <row r="108" spans="8:9" ht="12.75">
      <c r="H108" s="7" t="s">
        <v>256</v>
      </c>
      <c r="I108" s="7" t="s">
        <v>256</v>
      </c>
    </row>
    <row r="109" spans="8:9" ht="12.75">
      <c r="H109" s="7" t="s">
        <v>257</v>
      </c>
      <c r="I109" s="7" t="s">
        <v>257</v>
      </c>
    </row>
    <row r="110" spans="8:9" ht="12.75">
      <c r="H110" s="7" t="s">
        <v>258</v>
      </c>
      <c r="I110" s="7" t="s">
        <v>258</v>
      </c>
    </row>
    <row r="111" spans="8:9" ht="12.75">
      <c r="H111" s="7" t="s">
        <v>259</v>
      </c>
      <c r="I111" s="7" t="s">
        <v>259</v>
      </c>
    </row>
    <row r="112" spans="8:9" ht="12.75">
      <c r="H112" s="7" t="s">
        <v>260</v>
      </c>
      <c r="I112" s="7" t="s">
        <v>260</v>
      </c>
    </row>
    <row r="113" spans="8:9" ht="12.75">
      <c r="H113" s="7" t="s">
        <v>261</v>
      </c>
      <c r="I113" s="7" t="s">
        <v>261</v>
      </c>
    </row>
    <row r="114" spans="8:9" ht="12.75">
      <c r="H114" s="7" t="s">
        <v>262</v>
      </c>
      <c r="I114" s="7" t="s">
        <v>262</v>
      </c>
    </row>
    <row r="115" spans="8:9" ht="12.75">
      <c r="H115" s="7" t="s">
        <v>263</v>
      </c>
      <c r="I115" s="7" t="s">
        <v>263</v>
      </c>
    </row>
    <row r="116" spans="8:9" ht="12.75">
      <c r="H116" s="7" t="s">
        <v>264</v>
      </c>
      <c r="I116" s="7" t="s">
        <v>264</v>
      </c>
    </row>
    <row r="117" spans="8:9" ht="12.75">
      <c r="H117" s="7" t="s">
        <v>265</v>
      </c>
      <c r="I117" s="7" t="s">
        <v>265</v>
      </c>
    </row>
    <row r="118" spans="8:9" ht="12.75">
      <c r="H118" s="7" t="s">
        <v>266</v>
      </c>
      <c r="I118" s="7" t="s">
        <v>266</v>
      </c>
    </row>
    <row r="119" spans="8:9" ht="12.75">
      <c r="H119" s="7" t="s">
        <v>267</v>
      </c>
      <c r="I119" s="7" t="s">
        <v>267</v>
      </c>
    </row>
    <row r="120" spans="8:9" ht="12.75">
      <c r="H120" s="7" t="s">
        <v>268</v>
      </c>
      <c r="I120" s="7" t="s">
        <v>268</v>
      </c>
    </row>
    <row r="121" spans="8:9" ht="12.75">
      <c r="H121" s="7" t="s">
        <v>269</v>
      </c>
      <c r="I121" s="7" t="s">
        <v>269</v>
      </c>
    </row>
    <row r="122" spans="8:9" ht="12.75">
      <c r="H122" s="7" t="s">
        <v>270</v>
      </c>
      <c r="I122" s="7" t="s">
        <v>270</v>
      </c>
    </row>
    <row r="123" spans="8:9" ht="12.75">
      <c r="H123" s="7" t="s">
        <v>271</v>
      </c>
      <c r="I123" s="7" t="s">
        <v>271</v>
      </c>
    </row>
    <row r="124" spans="8:9" ht="12.75">
      <c r="H124" s="7" t="s">
        <v>272</v>
      </c>
      <c r="I124" s="7" t="s">
        <v>272</v>
      </c>
    </row>
    <row r="125" spans="8:9" ht="12.75">
      <c r="H125" s="7" t="s">
        <v>273</v>
      </c>
      <c r="I125" s="7" t="s">
        <v>273</v>
      </c>
    </row>
    <row r="126" spans="8:9" ht="12.75">
      <c r="H126" s="7" t="s">
        <v>274</v>
      </c>
      <c r="I126" s="7" t="s">
        <v>274</v>
      </c>
    </row>
    <row r="127" spans="8:9" ht="12.75">
      <c r="H127" s="7" t="s">
        <v>275</v>
      </c>
      <c r="I127" s="7" t="s">
        <v>275</v>
      </c>
    </row>
    <row r="128" spans="8:9" ht="12.75">
      <c r="H128" s="7" t="s">
        <v>276</v>
      </c>
      <c r="I128" s="7" t="s">
        <v>276</v>
      </c>
    </row>
    <row r="129" spans="8:9" ht="12.75">
      <c r="H129" s="7" t="s">
        <v>277</v>
      </c>
      <c r="I129" s="7" t="s">
        <v>277</v>
      </c>
    </row>
    <row r="130" spans="8:9" ht="12.75">
      <c r="H130" s="7" t="s">
        <v>278</v>
      </c>
      <c r="I130" s="7" t="s">
        <v>278</v>
      </c>
    </row>
    <row r="131" spans="8:9" ht="12.75">
      <c r="H131" s="7" t="s">
        <v>279</v>
      </c>
      <c r="I131" s="7" t="s">
        <v>279</v>
      </c>
    </row>
    <row r="132" spans="8:9" ht="12.75">
      <c r="H132" s="7" t="s">
        <v>280</v>
      </c>
      <c r="I132" s="7" t="s">
        <v>280</v>
      </c>
    </row>
    <row r="133" spans="8:9" ht="12.75">
      <c r="H133" s="7" t="s">
        <v>281</v>
      </c>
      <c r="I133" s="7" t="s">
        <v>281</v>
      </c>
    </row>
    <row r="134" spans="8:9" ht="12.75">
      <c r="H134" s="7" t="s">
        <v>282</v>
      </c>
      <c r="I134" s="7" t="s">
        <v>282</v>
      </c>
    </row>
    <row r="135" spans="8:9" ht="12.75">
      <c r="H135" s="7" t="s">
        <v>283</v>
      </c>
      <c r="I135" s="7" t="s">
        <v>283</v>
      </c>
    </row>
    <row r="136" spans="8:9" ht="12.75">
      <c r="H136" s="7" t="s">
        <v>284</v>
      </c>
      <c r="I136" s="7" t="s">
        <v>284</v>
      </c>
    </row>
    <row r="137" spans="8:9" ht="12.75">
      <c r="H137" s="7" t="s">
        <v>285</v>
      </c>
      <c r="I137" s="7" t="s">
        <v>285</v>
      </c>
    </row>
    <row r="138" spans="8:9" ht="12.75">
      <c r="H138" s="7" t="s">
        <v>286</v>
      </c>
      <c r="I138" s="7" t="s">
        <v>286</v>
      </c>
    </row>
    <row r="139" spans="8:9" ht="12.75">
      <c r="H139" s="7" t="s">
        <v>287</v>
      </c>
      <c r="I139" s="7" t="s">
        <v>287</v>
      </c>
    </row>
    <row r="140" spans="8:9" ht="12.75">
      <c r="H140" s="7" t="s">
        <v>288</v>
      </c>
      <c r="I140" s="7" t="s">
        <v>288</v>
      </c>
    </row>
    <row r="141" spans="8:9" ht="12.75">
      <c r="H141" s="7" t="s">
        <v>289</v>
      </c>
      <c r="I141" s="7" t="s">
        <v>289</v>
      </c>
    </row>
    <row r="142" spans="8:9" ht="12.75">
      <c r="H142" s="7" t="s">
        <v>290</v>
      </c>
      <c r="I142" s="7" t="s">
        <v>290</v>
      </c>
    </row>
    <row r="143" spans="8:9" ht="12.75">
      <c r="H143" s="7" t="s">
        <v>291</v>
      </c>
      <c r="I143" s="7" t="s">
        <v>291</v>
      </c>
    </row>
    <row r="144" spans="8:9" ht="12.75">
      <c r="H144" s="7" t="s">
        <v>292</v>
      </c>
      <c r="I144" s="7" t="s">
        <v>292</v>
      </c>
    </row>
    <row r="145" spans="8:9" ht="12.75">
      <c r="H145" s="7" t="s">
        <v>293</v>
      </c>
      <c r="I145" s="7" t="s">
        <v>293</v>
      </c>
    </row>
    <row r="146" spans="8:9" ht="12.75">
      <c r="H146" s="7" t="s">
        <v>294</v>
      </c>
      <c r="I146" s="7" t="s">
        <v>294</v>
      </c>
    </row>
    <row r="147" spans="8:9" ht="12.75">
      <c r="H147" s="7" t="s">
        <v>295</v>
      </c>
      <c r="I147" s="7" t="s">
        <v>295</v>
      </c>
    </row>
    <row r="148" spans="8:9" ht="12.75">
      <c r="H148" s="7" t="s">
        <v>296</v>
      </c>
      <c r="I148" s="7" t="s">
        <v>296</v>
      </c>
    </row>
    <row r="149" spans="8:9" ht="12.75">
      <c r="H149" s="7" t="s">
        <v>297</v>
      </c>
      <c r="I149" s="7" t="s">
        <v>297</v>
      </c>
    </row>
    <row r="150" spans="8:9" ht="12.75">
      <c r="H150" s="7" t="s">
        <v>298</v>
      </c>
      <c r="I150" s="7" t="s">
        <v>298</v>
      </c>
    </row>
    <row r="151" spans="8:9" ht="12.75">
      <c r="H151" s="7" t="s">
        <v>299</v>
      </c>
      <c r="I151" s="7" t="s">
        <v>299</v>
      </c>
    </row>
    <row r="152" spans="8:9" ht="12.75">
      <c r="H152" s="7" t="s">
        <v>300</v>
      </c>
      <c r="I152" s="7" t="s">
        <v>300</v>
      </c>
    </row>
    <row r="153" spans="8:9" ht="12.75">
      <c r="H153" s="7" t="s">
        <v>301</v>
      </c>
      <c r="I153" s="7" t="s">
        <v>301</v>
      </c>
    </row>
    <row r="154" spans="8:9" ht="12.75">
      <c r="H154" s="7" t="s">
        <v>302</v>
      </c>
      <c r="I154" s="7" t="s">
        <v>302</v>
      </c>
    </row>
    <row r="155" spans="8:9" ht="12.75">
      <c r="H155" s="7" t="s">
        <v>303</v>
      </c>
      <c r="I155" s="7" t="s">
        <v>303</v>
      </c>
    </row>
    <row r="156" spans="8:9" ht="12.75">
      <c r="H156" s="7" t="s">
        <v>304</v>
      </c>
      <c r="I156" s="7" t="s">
        <v>304</v>
      </c>
    </row>
    <row r="157" spans="8:9" ht="12.75">
      <c r="H157" s="7" t="s">
        <v>305</v>
      </c>
      <c r="I157" s="7" t="s">
        <v>305</v>
      </c>
    </row>
    <row r="158" spans="8:9" ht="12.75">
      <c r="H158" s="7" t="s">
        <v>306</v>
      </c>
      <c r="I158" s="7" t="s">
        <v>306</v>
      </c>
    </row>
    <row r="159" spans="8:9" ht="12.75">
      <c r="H159" s="7" t="s">
        <v>307</v>
      </c>
      <c r="I159" s="7" t="s">
        <v>307</v>
      </c>
    </row>
    <row r="160" spans="8:9" ht="12.75">
      <c r="H160" s="7" t="s">
        <v>308</v>
      </c>
      <c r="I160" s="7" t="s">
        <v>308</v>
      </c>
    </row>
    <row r="161" spans="8:9" ht="12.75">
      <c r="H161" s="7" t="s">
        <v>309</v>
      </c>
      <c r="I161" s="7" t="s">
        <v>309</v>
      </c>
    </row>
    <row r="162" spans="8:9" ht="12.75">
      <c r="H162" s="7" t="s">
        <v>310</v>
      </c>
      <c r="I162" s="7" t="s">
        <v>310</v>
      </c>
    </row>
    <row r="163" spans="8:9" ht="12.75">
      <c r="H163" s="7" t="s">
        <v>311</v>
      </c>
      <c r="I163" s="7" t="s">
        <v>311</v>
      </c>
    </row>
    <row r="164" spans="8:9" ht="12.75">
      <c r="H164" s="7" t="s">
        <v>312</v>
      </c>
      <c r="I164" s="7" t="s">
        <v>312</v>
      </c>
    </row>
    <row r="165" spans="8:9" ht="12.75">
      <c r="H165" s="7" t="s">
        <v>313</v>
      </c>
      <c r="I165" s="7" t="s">
        <v>313</v>
      </c>
    </row>
    <row r="166" spans="8:9" ht="12.75">
      <c r="H166" s="7" t="s">
        <v>314</v>
      </c>
      <c r="I166" s="7" t="s">
        <v>314</v>
      </c>
    </row>
    <row r="167" spans="8:9" ht="12.75">
      <c r="H167" s="7" t="s">
        <v>315</v>
      </c>
      <c r="I167" s="7" t="s">
        <v>315</v>
      </c>
    </row>
    <row r="168" spans="8:9" ht="12.75">
      <c r="H168" s="7" t="s">
        <v>316</v>
      </c>
      <c r="I168" s="7" t="s">
        <v>316</v>
      </c>
    </row>
    <row r="169" spans="8:9" ht="12.75">
      <c r="H169" s="7" t="s">
        <v>317</v>
      </c>
      <c r="I169" s="7" t="s">
        <v>317</v>
      </c>
    </row>
    <row r="170" spans="8:9" ht="12.75">
      <c r="H170" s="7" t="s">
        <v>318</v>
      </c>
      <c r="I170" s="7" t="s">
        <v>318</v>
      </c>
    </row>
    <row r="171" spans="8:9" ht="12.75">
      <c r="H171" s="7" t="s">
        <v>319</v>
      </c>
      <c r="I171" s="7" t="s">
        <v>319</v>
      </c>
    </row>
    <row r="172" spans="8:9" ht="12.75">
      <c r="H172" s="7" t="s">
        <v>320</v>
      </c>
      <c r="I172" s="7" t="s">
        <v>320</v>
      </c>
    </row>
    <row r="173" spans="8:9" ht="12.75">
      <c r="H173" s="7" t="s">
        <v>321</v>
      </c>
      <c r="I173" s="7" t="s">
        <v>321</v>
      </c>
    </row>
    <row r="174" spans="8:9" ht="12.75">
      <c r="H174" s="7" t="s">
        <v>322</v>
      </c>
      <c r="I174" s="7" t="s">
        <v>322</v>
      </c>
    </row>
    <row r="175" spans="8:9" ht="12.75">
      <c r="H175" s="7" t="s">
        <v>323</v>
      </c>
      <c r="I175" s="7" t="s">
        <v>323</v>
      </c>
    </row>
    <row r="176" spans="8:9" ht="12.75">
      <c r="H176" s="7" t="s">
        <v>324</v>
      </c>
      <c r="I176" s="7" t="s">
        <v>324</v>
      </c>
    </row>
    <row r="177" spans="8:9" ht="12.75">
      <c r="H177" s="7" t="s">
        <v>325</v>
      </c>
      <c r="I177" s="7" t="s">
        <v>325</v>
      </c>
    </row>
    <row r="178" spans="8:9" ht="12.75">
      <c r="H178" s="7" t="s">
        <v>326</v>
      </c>
      <c r="I178" s="7" t="s">
        <v>326</v>
      </c>
    </row>
    <row r="179" spans="8:9" ht="12.75">
      <c r="H179" s="7" t="s">
        <v>327</v>
      </c>
      <c r="I179" s="7" t="s">
        <v>327</v>
      </c>
    </row>
    <row r="180" spans="8:9" ht="12.75">
      <c r="H180" s="7" t="s">
        <v>328</v>
      </c>
      <c r="I180" s="7" t="s">
        <v>328</v>
      </c>
    </row>
    <row r="181" spans="8:9" ht="12.75">
      <c r="H181" s="7" t="s">
        <v>329</v>
      </c>
      <c r="I181" s="7" t="s">
        <v>329</v>
      </c>
    </row>
    <row r="182" spans="8:9" ht="12.75">
      <c r="H182" s="7" t="s">
        <v>330</v>
      </c>
      <c r="I182" s="7" t="s">
        <v>330</v>
      </c>
    </row>
    <row r="183" spans="8:9" ht="12.75">
      <c r="H183" s="7" t="s">
        <v>331</v>
      </c>
      <c r="I183" s="7" t="s">
        <v>331</v>
      </c>
    </row>
    <row r="184" spans="8:9" ht="12.75">
      <c r="H184" s="7" t="s">
        <v>332</v>
      </c>
      <c r="I184" s="7" t="s">
        <v>332</v>
      </c>
    </row>
    <row r="185" spans="8:9" ht="12.75">
      <c r="H185" s="7" t="s">
        <v>333</v>
      </c>
      <c r="I185" s="7" t="s">
        <v>333</v>
      </c>
    </row>
    <row r="186" spans="8:9" ht="12.75">
      <c r="H186" s="7" t="s">
        <v>334</v>
      </c>
      <c r="I186" s="7" t="s">
        <v>334</v>
      </c>
    </row>
    <row r="187" spans="8:9" ht="12.75">
      <c r="H187" s="7" t="s">
        <v>335</v>
      </c>
      <c r="I187" s="7" t="s">
        <v>335</v>
      </c>
    </row>
    <row r="188" spans="8:9" ht="12.75">
      <c r="H188" s="7" t="s">
        <v>336</v>
      </c>
      <c r="I188" s="7" t="s">
        <v>336</v>
      </c>
    </row>
    <row r="189" spans="8:9" ht="12.75">
      <c r="H189" s="7" t="s">
        <v>337</v>
      </c>
      <c r="I189" s="7" t="s">
        <v>337</v>
      </c>
    </row>
    <row r="190" spans="8:9" ht="12.75">
      <c r="H190" s="7" t="s">
        <v>338</v>
      </c>
      <c r="I190" s="7" t="s">
        <v>338</v>
      </c>
    </row>
    <row r="191" spans="8:9" ht="12.75">
      <c r="H191" s="7" t="s">
        <v>339</v>
      </c>
      <c r="I191" s="7" t="s">
        <v>339</v>
      </c>
    </row>
    <row r="192" spans="8:9" ht="12.75">
      <c r="H192" s="7" t="s">
        <v>340</v>
      </c>
      <c r="I192" s="7" t="s">
        <v>340</v>
      </c>
    </row>
    <row r="193" spans="8:9" ht="12.75">
      <c r="H193" s="7" t="s">
        <v>341</v>
      </c>
      <c r="I193" s="7" t="s">
        <v>341</v>
      </c>
    </row>
    <row r="194" spans="8:9" ht="12.75">
      <c r="H194" s="7" t="s">
        <v>342</v>
      </c>
      <c r="I194" s="7" t="s">
        <v>342</v>
      </c>
    </row>
    <row r="195" spans="8:9" ht="12.75">
      <c r="H195" s="7" t="s">
        <v>343</v>
      </c>
      <c r="I195" s="7" t="s">
        <v>343</v>
      </c>
    </row>
    <row r="196" spans="8:9" ht="12.75">
      <c r="H196" s="7" t="s">
        <v>344</v>
      </c>
      <c r="I196" s="7" t="s">
        <v>344</v>
      </c>
    </row>
    <row r="197" spans="8:9" ht="12.75">
      <c r="H197" s="7" t="s">
        <v>345</v>
      </c>
      <c r="I197" s="7" t="s">
        <v>345</v>
      </c>
    </row>
    <row r="198" spans="8:9" ht="12.75">
      <c r="H198" s="7" t="s">
        <v>346</v>
      </c>
      <c r="I198" s="7" t="s">
        <v>346</v>
      </c>
    </row>
    <row r="199" spans="8:9" ht="12.75">
      <c r="H199" s="7" t="s">
        <v>347</v>
      </c>
      <c r="I199" s="7" t="s">
        <v>347</v>
      </c>
    </row>
    <row r="200" spans="8:9" ht="12.75">
      <c r="H200" s="7" t="s">
        <v>348</v>
      </c>
      <c r="I200" s="7" t="s">
        <v>348</v>
      </c>
    </row>
    <row r="201" spans="8:9" ht="12.75">
      <c r="H201" s="7" t="s">
        <v>349</v>
      </c>
      <c r="I201" s="7" t="s">
        <v>349</v>
      </c>
    </row>
    <row r="202" spans="8:9" ht="12.75">
      <c r="H202" s="7" t="s">
        <v>350</v>
      </c>
      <c r="I202" s="7" t="s">
        <v>350</v>
      </c>
    </row>
    <row r="203" spans="8:9" ht="12.75">
      <c r="H203" s="7" t="s">
        <v>351</v>
      </c>
      <c r="I203" s="7" t="s">
        <v>351</v>
      </c>
    </row>
    <row r="204" spans="8:9" ht="12.75">
      <c r="H204" s="7" t="s">
        <v>352</v>
      </c>
      <c r="I204" s="7" t="s">
        <v>352</v>
      </c>
    </row>
    <row r="205" spans="8:9" ht="12.75">
      <c r="H205" s="7" t="s">
        <v>353</v>
      </c>
      <c r="I205" s="7" t="s">
        <v>353</v>
      </c>
    </row>
    <row r="206" spans="8:9" ht="12.75">
      <c r="H206" s="7" t="s">
        <v>354</v>
      </c>
      <c r="I206" s="7" t="s">
        <v>354</v>
      </c>
    </row>
    <row r="207" spans="8:9" ht="12.75">
      <c r="H207" s="7" t="s">
        <v>355</v>
      </c>
      <c r="I207" s="7" t="s">
        <v>355</v>
      </c>
    </row>
    <row r="208" spans="8:9" ht="12.75">
      <c r="H208" s="7" t="s">
        <v>356</v>
      </c>
      <c r="I208" s="7" t="s">
        <v>356</v>
      </c>
    </row>
    <row r="209" spans="8:9" ht="12.75">
      <c r="H209" s="7" t="s">
        <v>357</v>
      </c>
      <c r="I209" s="7" t="s">
        <v>357</v>
      </c>
    </row>
    <row r="210" spans="8:9" ht="12.75">
      <c r="H210" s="7" t="s">
        <v>358</v>
      </c>
      <c r="I210" s="7" t="s">
        <v>358</v>
      </c>
    </row>
    <row r="211" spans="8:9" ht="12.75">
      <c r="H211" s="7" t="s">
        <v>359</v>
      </c>
      <c r="I211" s="7" t="s">
        <v>359</v>
      </c>
    </row>
    <row r="212" spans="8:9" ht="12.75">
      <c r="H212" s="7" t="s">
        <v>360</v>
      </c>
      <c r="I212" s="7" t="s">
        <v>360</v>
      </c>
    </row>
    <row r="213" spans="8:9" ht="12.75">
      <c r="H213" s="7" t="s">
        <v>361</v>
      </c>
      <c r="I213" s="7" t="s">
        <v>361</v>
      </c>
    </row>
    <row r="214" spans="8:9" ht="12.75">
      <c r="H214" s="7" t="s">
        <v>362</v>
      </c>
      <c r="I214" s="7" t="s">
        <v>362</v>
      </c>
    </row>
    <row r="215" spans="8:9" ht="12.75">
      <c r="H215" s="7" t="s">
        <v>363</v>
      </c>
      <c r="I215" s="7" t="s">
        <v>363</v>
      </c>
    </row>
    <row r="216" spans="8:9" ht="12.75">
      <c r="H216" s="7" t="s">
        <v>364</v>
      </c>
      <c r="I216" s="7" t="s">
        <v>364</v>
      </c>
    </row>
    <row r="217" spans="8:9" ht="12.75">
      <c r="H217" s="7" t="s">
        <v>365</v>
      </c>
      <c r="I217" s="7" t="s">
        <v>365</v>
      </c>
    </row>
    <row r="218" spans="8:9" ht="12.75">
      <c r="H218" s="7" t="s">
        <v>366</v>
      </c>
      <c r="I218" s="7" t="s">
        <v>366</v>
      </c>
    </row>
    <row r="219" spans="8:9" ht="12.75">
      <c r="H219" s="7" t="s">
        <v>367</v>
      </c>
      <c r="I219" s="7" t="s">
        <v>367</v>
      </c>
    </row>
    <row r="220" spans="8:9" ht="12.75">
      <c r="H220" s="7" t="s">
        <v>368</v>
      </c>
      <c r="I220" s="7" t="s">
        <v>368</v>
      </c>
    </row>
    <row r="221" spans="8:9" ht="12.75">
      <c r="H221" s="7" t="s">
        <v>369</v>
      </c>
      <c r="I221" s="7" t="s">
        <v>369</v>
      </c>
    </row>
    <row r="222" spans="8:9" ht="12.75">
      <c r="H222" s="7" t="s">
        <v>370</v>
      </c>
      <c r="I222" s="7" t="s">
        <v>370</v>
      </c>
    </row>
    <row r="223" spans="8:9" ht="12.75">
      <c r="H223" s="7" t="s">
        <v>371</v>
      </c>
      <c r="I223" s="7" t="s">
        <v>371</v>
      </c>
    </row>
    <row r="224" spans="8:9" ht="12.75">
      <c r="H224" s="7" t="s">
        <v>372</v>
      </c>
      <c r="I224" s="7" t="s">
        <v>372</v>
      </c>
    </row>
    <row r="225" spans="8:9" ht="12.75">
      <c r="H225" s="7" t="s">
        <v>373</v>
      </c>
      <c r="I225" s="7" t="s">
        <v>373</v>
      </c>
    </row>
    <row r="226" spans="8:9" ht="12.75">
      <c r="H226" s="7" t="s">
        <v>374</v>
      </c>
      <c r="I226" s="7" t="s">
        <v>374</v>
      </c>
    </row>
    <row r="227" spans="8:9" ht="12.75">
      <c r="H227" s="7" t="s">
        <v>375</v>
      </c>
      <c r="I227" s="7" t="s">
        <v>375</v>
      </c>
    </row>
    <row r="228" spans="8:9" ht="12.75">
      <c r="H228" s="7" t="s">
        <v>376</v>
      </c>
      <c r="I228" s="7" t="s">
        <v>376</v>
      </c>
    </row>
    <row r="229" spans="8:9" ht="12.75">
      <c r="H229" s="7" t="s">
        <v>377</v>
      </c>
      <c r="I229" s="7" t="s">
        <v>377</v>
      </c>
    </row>
    <row r="230" spans="8:9" ht="12.75">
      <c r="H230" s="7" t="s">
        <v>378</v>
      </c>
      <c r="I230" s="7" t="s">
        <v>378</v>
      </c>
    </row>
    <row r="231" spans="8:9" ht="12.75">
      <c r="H231" s="7" t="s">
        <v>379</v>
      </c>
      <c r="I231" s="7" t="s">
        <v>379</v>
      </c>
    </row>
    <row r="232" spans="8:9" ht="12.75">
      <c r="H232" s="7" t="s">
        <v>380</v>
      </c>
      <c r="I232" s="7" t="s">
        <v>380</v>
      </c>
    </row>
    <row r="233" spans="8:9" ht="12.75">
      <c r="H233" s="1" t="s">
        <v>381</v>
      </c>
      <c r="I233" s="1" t="s">
        <v>382</v>
      </c>
    </row>
    <row r="234" ht="12.75">
      <c r="H234" s="1" t="s">
        <v>383</v>
      </c>
    </row>
    <row r="235" ht="12.75">
      <c r="H235" s="1" t="s">
        <v>384</v>
      </c>
    </row>
    <row r="236" ht="12.75">
      <c r="H236" s="1" t="s">
        <v>385</v>
      </c>
    </row>
    <row r="237" ht="12.75">
      <c r="H237" s="1" t="s">
        <v>386</v>
      </c>
    </row>
    <row r="238" ht="12.75">
      <c r="H238" s="1" t="s">
        <v>382</v>
      </c>
    </row>
  </sheetData>
  <sheetProtection selectLockedCells="1" selectUnlockedCells="1"/>
  <printOptions/>
  <pageMargins left="0.4201388888888889" right="0.4597222222222222" top="0.75" bottom="0.75" header="0.5118055555555555" footer="0.5118055555555555"/>
  <pageSetup fitToHeight="1" fitToWidth="1" horizontalDpi="300" verticalDpi="300" orientation="landscape"/>
</worksheet>
</file>

<file path=xl/worksheets/sheet10.xml><?xml version="1.0" encoding="utf-8"?>
<worksheet xmlns="http://schemas.openxmlformats.org/spreadsheetml/2006/main" xmlns:r="http://schemas.openxmlformats.org/officeDocument/2006/relationships">
  <sheetPr>
    <pageSetUpPr fitToPage="1"/>
  </sheetPr>
  <dimension ref="A1:F31"/>
  <sheetViews>
    <sheetView showGridLines="0" zoomScale="85" zoomScaleNormal="85" workbookViewId="0" topLeftCell="A13">
      <selection activeCell="B29" sqref="B29"/>
    </sheetView>
  </sheetViews>
  <sheetFormatPr defaultColWidth="9.140625" defaultRowHeight="12.75"/>
  <cols>
    <col min="1" max="1" width="28.140625" style="233" customWidth="1"/>
    <col min="2" max="2" width="25.8515625" style="255" customWidth="1"/>
    <col min="3" max="3" width="24.7109375" style="255" customWidth="1"/>
    <col min="4" max="6" width="25.8515625" style="255" customWidth="1"/>
    <col min="7" max="7" width="27.57421875" style="233" customWidth="1"/>
    <col min="8" max="8" width="29.28125" style="233" customWidth="1"/>
    <col min="9" max="16384" width="9.140625" style="233" customWidth="1"/>
  </cols>
  <sheetData>
    <row r="1" spans="1:6" ht="12.75">
      <c r="A1" s="234"/>
      <c r="B1" s="256"/>
      <c r="C1" s="256"/>
      <c r="D1" s="256"/>
      <c r="E1" s="256"/>
      <c r="F1" s="256"/>
    </row>
    <row r="2" spans="1:6" ht="12.75">
      <c r="A2" s="215" t="s">
        <v>942</v>
      </c>
      <c r="B2" s="218"/>
      <c r="C2" s="218"/>
      <c r="D2" s="218"/>
      <c r="E2" s="218"/>
      <c r="F2" s="219"/>
    </row>
    <row r="3" spans="1:6" ht="27" customHeight="1">
      <c r="A3" s="257" t="s">
        <v>930</v>
      </c>
      <c r="B3" s="257"/>
      <c r="C3" s="257"/>
      <c r="D3" s="257"/>
      <c r="E3" s="257"/>
      <c r="F3" s="257"/>
    </row>
    <row r="4" spans="1:6" ht="34.5" customHeight="1">
      <c r="A4" s="258" t="s">
        <v>943</v>
      </c>
      <c r="B4" s="258"/>
      <c r="C4" s="258"/>
      <c r="D4" s="258"/>
      <c r="E4" s="258"/>
      <c r="F4" s="258"/>
    </row>
    <row r="5" spans="1:6" ht="12.75">
      <c r="A5" s="234"/>
      <c r="B5" s="256"/>
      <c r="C5" s="256"/>
      <c r="D5" s="256"/>
      <c r="E5" s="256"/>
      <c r="F5" s="256"/>
    </row>
    <row r="6" spans="1:6" ht="12.75">
      <c r="A6" s="259" t="s">
        <v>944</v>
      </c>
      <c r="B6" s="256"/>
      <c r="C6" s="256"/>
      <c r="D6" s="256"/>
      <c r="E6" s="256"/>
      <c r="F6" s="256"/>
    </row>
    <row r="7" spans="1:6" ht="18" customHeight="1">
      <c r="A7" s="260" t="s">
        <v>945</v>
      </c>
      <c r="B7" s="260"/>
      <c r="C7" s="260"/>
      <c r="D7" s="260"/>
      <c r="E7" s="260"/>
      <c r="F7" s="260"/>
    </row>
    <row r="8" spans="1:6" ht="15" customHeight="1">
      <c r="A8" s="261"/>
      <c r="B8" s="262" t="s">
        <v>30</v>
      </c>
      <c r="C8" s="262" t="s">
        <v>517</v>
      </c>
      <c r="D8" s="262" t="s">
        <v>518</v>
      </c>
      <c r="E8" s="262" t="s">
        <v>60</v>
      </c>
      <c r="F8" s="263" t="s">
        <v>69</v>
      </c>
    </row>
    <row r="9" spans="1:6" ht="12.75">
      <c r="A9" s="261" t="s">
        <v>534</v>
      </c>
      <c r="B9" s="264"/>
      <c r="C9" s="264"/>
      <c r="D9" s="264"/>
      <c r="E9" s="264"/>
      <c r="F9" s="265"/>
    </row>
    <row r="10" spans="1:6" ht="12.75">
      <c r="A10" s="261" t="s">
        <v>545</v>
      </c>
      <c r="B10" s="137" t="s">
        <v>946</v>
      </c>
      <c r="C10" s="264"/>
      <c r="D10" s="264"/>
      <c r="E10" s="264"/>
      <c r="F10" s="265"/>
    </row>
    <row r="11" spans="1:6" ht="12.75">
      <c r="A11" s="261" t="s">
        <v>548</v>
      </c>
      <c r="B11" s="264"/>
      <c r="C11" s="264"/>
      <c r="D11" s="264"/>
      <c r="E11" s="264"/>
      <c r="F11" s="265"/>
    </row>
    <row r="12" spans="1:6" ht="12.75">
      <c r="A12" s="261" t="s">
        <v>94</v>
      </c>
      <c r="B12" s="264"/>
      <c r="C12" s="264"/>
      <c r="D12" s="264"/>
      <c r="E12" s="264"/>
      <c r="F12" s="265"/>
    </row>
    <row r="13" spans="1:6" ht="12.75">
      <c r="A13" s="266" t="s">
        <v>101</v>
      </c>
      <c r="B13" s="267"/>
      <c r="C13" s="267"/>
      <c r="D13" s="267"/>
      <c r="E13" s="267"/>
      <c r="F13" s="268"/>
    </row>
    <row r="14" spans="1:6" ht="12.75">
      <c r="A14" s="214"/>
      <c r="B14" s="269"/>
      <c r="C14" s="269"/>
      <c r="D14" s="269"/>
      <c r="E14" s="269"/>
      <c r="F14" s="269"/>
    </row>
    <row r="15" spans="1:6" ht="12.75">
      <c r="A15" s="259" t="s">
        <v>947</v>
      </c>
      <c r="B15" s="256"/>
      <c r="C15" s="256"/>
      <c r="D15" s="256"/>
      <c r="E15" s="256"/>
      <c r="F15" s="256"/>
    </row>
    <row r="16" spans="1:6" ht="12.75">
      <c r="A16" s="260" t="s">
        <v>945</v>
      </c>
      <c r="B16" s="260"/>
      <c r="C16" s="260"/>
      <c r="D16" s="260"/>
      <c r="E16" s="260"/>
      <c r="F16" s="260"/>
    </row>
    <row r="17" spans="1:6" ht="12.75">
      <c r="A17" s="261"/>
      <c r="B17" s="262" t="s">
        <v>30</v>
      </c>
      <c r="C17" s="262" t="s">
        <v>517</v>
      </c>
      <c r="D17" s="262" t="s">
        <v>518</v>
      </c>
      <c r="E17" s="262" t="s">
        <v>60</v>
      </c>
      <c r="F17" s="263" t="s">
        <v>69</v>
      </c>
    </row>
    <row r="18" spans="1:6" ht="12.75">
      <c r="A18" s="261" t="s">
        <v>534</v>
      </c>
      <c r="B18" s="264"/>
      <c r="C18" s="264"/>
      <c r="D18" s="264"/>
      <c r="E18" s="264"/>
      <c r="F18" s="265"/>
    </row>
    <row r="19" spans="1:6" ht="12.75">
      <c r="A19" s="261" t="s">
        <v>545</v>
      </c>
      <c r="B19" s="137" t="s">
        <v>946</v>
      </c>
      <c r="C19" s="264"/>
      <c r="D19" s="264"/>
      <c r="E19" s="264"/>
      <c r="F19" s="265"/>
    </row>
    <row r="20" spans="1:6" ht="12.75">
      <c r="A20" s="261" t="s">
        <v>548</v>
      </c>
      <c r="B20" s="264"/>
      <c r="C20" s="264"/>
      <c r="D20" s="264"/>
      <c r="E20" s="264"/>
      <c r="F20" s="265"/>
    </row>
    <row r="21" spans="1:6" ht="12.75">
      <c r="A21" s="261" t="s">
        <v>94</v>
      </c>
      <c r="B21" s="264"/>
      <c r="C21" s="264"/>
      <c r="D21" s="264"/>
      <c r="E21" s="264"/>
      <c r="F21" s="265"/>
    </row>
    <row r="22" spans="1:6" ht="12.75">
      <c r="A22" s="266" t="s">
        <v>101</v>
      </c>
      <c r="B22" s="267"/>
      <c r="C22" s="267"/>
      <c r="D22" s="267"/>
      <c r="E22" s="267"/>
      <c r="F22" s="268"/>
    </row>
    <row r="23" spans="1:6" ht="12.75">
      <c r="A23" s="234"/>
      <c r="B23" s="256"/>
      <c r="C23" s="256"/>
      <c r="D23" s="256"/>
      <c r="E23" s="256"/>
      <c r="F23" s="256"/>
    </row>
    <row r="24" spans="1:6" ht="12.75">
      <c r="A24" s="259" t="s">
        <v>948</v>
      </c>
      <c r="B24" s="256"/>
      <c r="C24" s="256"/>
      <c r="D24" s="256"/>
      <c r="E24" s="256"/>
      <c r="F24" s="256"/>
    </row>
    <row r="25" spans="1:6" ht="12.75">
      <c r="A25" s="260" t="s">
        <v>945</v>
      </c>
      <c r="B25" s="260"/>
      <c r="C25" s="260"/>
      <c r="D25" s="260"/>
      <c r="E25" s="260"/>
      <c r="F25" s="260"/>
    </row>
    <row r="26" spans="1:6" ht="12.75">
      <c r="A26" s="261"/>
      <c r="B26" s="262" t="s">
        <v>30</v>
      </c>
      <c r="C26" s="262" t="s">
        <v>517</v>
      </c>
      <c r="D26" s="262" t="s">
        <v>518</v>
      </c>
      <c r="E26" s="262" t="s">
        <v>60</v>
      </c>
      <c r="F26" s="263" t="s">
        <v>69</v>
      </c>
    </row>
    <row r="27" spans="1:6" ht="12.75">
      <c r="A27" s="261" t="s">
        <v>534</v>
      </c>
      <c r="B27" s="264"/>
      <c r="C27" s="264"/>
      <c r="D27" s="264"/>
      <c r="E27" s="264"/>
      <c r="F27" s="265"/>
    </row>
    <row r="28" spans="1:6" ht="12.75">
      <c r="A28" s="261" t="s">
        <v>545</v>
      </c>
      <c r="B28" s="264"/>
      <c r="C28" s="264"/>
      <c r="D28" s="264"/>
      <c r="E28" s="264"/>
      <c r="F28" s="265"/>
    </row>
    <row r="29" spans="1:6" ht="12.75">
      <c r="A29" s="261" t="s">
        <v>548</v>
      </c>
      <c r="B29" s="137" t="s">
        <v>946</v>
      </c>
      <c r="C29" s="264"/>
      <c r="D29" s="264"/>
      <c r="E29" s="264"/>
      <c r="F29" s="265"/>
    </row>
    <row r="30" spans="1:6" ht="12.75">
      <c r="A30" s="261" t="s">
        <v>94</v>
      </c>
      <c r="B30" s="264"/>
      <c r="C30" s="264"/>
      <c r="D30" s="264"/>
      <c r="E30" s="264"/>
      <c r="F30" s="265"/>
    </row>
    <row r="31" spans="1:6" ht="12.75">
      <c r="A31" s="266" t="s">
        <v>101</v>
      </c>
      <c r="B31" s="267"/>
      <c r="C31" s="267"/>
      <c r="D31" s="267"/>
      <c r="E31" s="267"/>
      <c r="F31" s="268"/>
    </row>
  </sheetData>
  <sheetProtection selectLockedCells="1" selectUnlockedCells="1"/>
  <mergeCells count="5">
    <mergeCell ref="A3:F3"/>
    <mergeCell ref="A4:F4"/>
    <mergeCell ref="A7:F7"/>
    <mergeCell ref="A16:F16"/>
    <mergeCell ref="A25:F25"/>
  </mergeCells>
  <dataValidations count="2">
    <dataValidation type="list" allowBlank="1" showErrorMessage="1" sqref="B2 D2:E2">
      <formula1>AssetCategories</formula1>
      <formula2>0</formula2>
    </dataValidation>
    <dataValidation type="list" allowBlank="1" showErrorMessage="1" sqref="C2:C4">
      <formula1>AssetCategories</formula1>
      <formula2>0</formula2>
    </dataValidation>
  </dataValidations>
  <printOptions/>
  <pageMargins left="0.5118055555555555" right="0.4722222222222222" top="0.43333333333333335" bottom="0.7479166666666667" header="0.5118055555555555" footer="0.31527777777777777"/>
  <pageSetup fitToHeight="1" fitToWidth="1" horizontalDpi="300" verticalDpi="300" orientation="landscape"/>
  <headerFooter alignWithMargins="0">
    <oddFooter>&amp;R&amp;"Calibri,Regular"&amp;14&amp;F
&amp;A</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F146"/>
  <sheetViews>
    <sheetView showGridLines="0" zoomScale="85" zoomScaleNormal="85" workbookViewId="0" topLeftCell="A51">
      <selection activeCell="C68" sqref="C68"/>
    </sheetView>
  </sheetViews>
  <sheetFormatPr defaultColWidth="9.140625" defaultRowHeight="12.75"/>
  <cols>
    <col min="1" max="1" width="9.140625" style="213" customWidth="1"/>
    <col min="2" max="4" width="30.8515625" style="270" customWidth="1"/>
    <col min="5" max="16384" width="9.140625" style="213" customWidth="1"/>
  </cols>
  <sheetData>
    <row r="1" spans="1:4" ht="12.75">
      <c r="A1" s="214"/>
      <c r="B1" s="214"/>
      <c r="C1" s="214"/>
      <c r="D1" s="214"/>
    </row>
    <row r="2" spans="1:6" s="233" customFormat="1" ht="12.75">
      <c r="A2" s="215" t="s">
        <v>949</v>
      </c>
      <c r="B2" s="218"/>
      <c r="C2" s="218"/>
      <c r="D2" s="219"/>
      <c r="E2" s="220"/>
      <c r="F2" s="220"/>
    </row>
    <row r="3" spans="1:6" s="233" customFormat="1" ht="36.75" customHeight="1">
      <c r="A3" s="271" t="s">
        <v>950</v>
      </c>
      <c r="B3" s="271"/>
      <c r="C3" s="271"/>
      <c r="D3" s="271"/>
      <c r="E3" s="272"/>
      <c r="F3" s="272"/>
    </row>
    <row r="4" spans="1:6" s="233" customFormat="1" ht="12.75">
      <c r="A4" s="273"/>
      <c r="B4" s="273"/>
      <c r="C4" s="273"/>
      <c r="D4" s="273"/>
      <c r="E4" s="274"/>
      <c r="F4" s="274"/>
    </row>
    <row r="5" spans="1:6" s="233" customFormat="1" ht="12.75">
      <c r="A5" s="275" t="s">
        <v>951</v>
      </c>
      <c r="B5" s="276"/>
      <c r="C5" s="276"/>
      <c r="D5" s="277"/>
      <c r="E5" s="274"/>
      <c r="F5" s="274"/>
    </row>
    <row r="6" spans="1:4" ht="15" customHeight="1">
      <c r="A6" s="278" t="s">
        <v>952</v>
      </c>
      <c r="B6" s="278"/>
      <c r="C6" s="278"/>
      <c r="D6" s="278"/>
    </row>
    <row r="7" spans="1:4" ht="23.25" customHeight="1">
      <c r="A7" s="278"/>
      <c r="B7" s="278"/>
      <c r="C7" s="278"/>
      <c r="D7" s="278"/>
    </row>
    <row r="8" spans="1:4" ht="12.75">
      <c r="A8" s="279"/>
      <c r="B8" s="279"/>
      <c r="C8" s="279"/>
      <c r="D8" s="279"/>
    </row>
    <row r="9" spans="1:4" ht="12.75">
      <c r="A9" s="280"/>
      <c r="B9" s="281" t="s">
        <v>519</v>
      </c>
      <c r="C9" s="281"/>
      <c r="D9" s="282" t="s">
        <v>520</v>
      </c>
    </row>
    <row r="10" spans="1:4" ht="12.75">
      <c r="A10" s="283" t="s">
        <v>9</v>
      </c>
      <c r="B10" s="284" t="s">
        <v>953</v>
      </c>
      <c r="C10" s="284" t="s">
        <v>954</v>
      </c>
      <c r="D10" s="285" t="s">
        <v>499</v>
      </c>
    </row>
    <row r="11" spans="1:4" ht="12.75">
      <c r="A11" s="286" t="s">
        <v>42</v>
      </c>
      <c r="B11" s="287">
        <v>0</v>
      </c>
      <c r="C11" s="287">
        <v>0</v>
      </c>
      <c r="D11" s="288">
        <v>0</v>
      </c>
    </row>
    <row r="12" spans="1:4" ht="12.75">
      <c r="A12" s="289" t="s">
        <v>56</v>
      </c>
      <c r="B12" s="287">
        <v>0</v>
      </c>
      <c r="C12" s="287">
        <v>0</v>
      </c>
      <c r="D12" s="288">
        <v>0</v>
      </c>
    </row>
    <row r="13" spans="1:4" ht="12.75">
      <c r="A13" s="290" t="s">
        <v>66</v>
      </c>
      <c r="B13" s="287">
        <v>763769.3</v>
      </c>
      <c r="C13" s="287">
        <v>0</v>
      </c>
      <c r="D13" s="288">
        <v>-4987092</v>
      </c>
    </row>
    <row r="14" spans="1:4" ht="12.75">
      <c r="A14" s="290" t="s">
        <v>75</v>
      </c>
      <c r="B14" s="287">
        <v>251303.51</v>
      </c>
      <c r="C14" s="287">
        <v>0</v>
      </c>
      <c r="D14" s="288">
        <v>-12094</v>
      </c>
    </row>
    <row r="15" spans="1:4" ht="12.75">
      <c r="A15" s="289" t="s">
        <v>84</v>
      </c>
      <c r="B15" s="287">
        <v>70.05</v>
      </c>
      <c r="C15" s="287">
        <v>0</v>
      </c>
      <c r="D15" s="288">
        <v>-32020</v>
      </c>
    </row>
    <row r="16" spans="1:4" ht="12.75">
      <c r="A16" s="290" t="s">
        <v>92</v>
      </c>
      <c r="B16" s="287">
        <v>0</v>
      </c>
      <c r="C16" s="287">
        <v>-10630.84</v>
      </c>
      <c r="D16" s="288">
        <v>-2286543</v>
      </c>
    </row>
    <row r="17" spans="1:4" ht="12.75">
      <c r="A17" s="289" t="s">
        <v>99</v>
      </c>
      <c r="B17" s="287">
        <v>0</v>
      </c>
      <c r="C17" s="287">
        <v>0</v>
      </c>
      <c r="D17" s="288">
        <v>0</v>
      </c>
    </row>
    <row r="18" spans="1:4" ht="12.75">
      <c r="A18" s="289" t="s">
        <v>106</v>
      </c>
      <c r="B18" s="287">
        <v>0</v>
      </c>
      <c r="C18" s="287">
        <v>0</v>
      </c>
      <c r="D18" s="288">
        <v>-10903</v>
      </c>
    </row>
    <row r="19" spans="1:4" ht="12.75">
      <c r="A19" s="289" t="s">
        <v>111</v>
      </c>
      <c r="B19" s="287">
        <v>0</v>
      </c>
      <c r="C19" s="287">
        <v>0</v>
      </c>
      <c r="D19" s="288">
        <v>0</v>
      </c>
    </row>
    <row r="20" spans="1:4" ht="12.75">
      <c r="A20" s="289" t="s">
        <v>116</v>
      </c>
      <c r="B20" s="287">
        <v>0</v>
      </c>
      <c r="C20" s="287">
        <v>0</v>
      </c>
      <c r="D20" s="288">
        <v>0</v>
      </c>
    </row>
    <row r="21" spans="1:4" ht="12.75">
      <c r="A21" s="289" t="s">
        <v>121</v>
      </c>
      <c r="B21" s="287">
        <v>0</v>
      </c>
      <c r="C21" s="287">
        <v>0</v>
      </c>
      <c r="D21" s="288">
        <v>0</v>
      </c>
    </row>
    <row r="22" spans="1:4" ht="12.75">
      <c r="A22" s="289" t="s">
        <v>125</v>
      </c>
      <c r="B22" s="287">
        <v>0</v>
      </c>
      <c r="C22" s="287">
        <v>0</v>
      </c>
      <c r="D22" s="288">
        <v>0</v>
      </c>
    </row>
    <row r="23" spans="1:4" ht="12.75">
      <c r="A23" s="289" t="s">
        <v>129</v>
      </c>
      <c r="B23" s="287">
        <v>0</v>
      </c>
      <c r="C23" s="287">
        <v>0</v>
      </c>
      <c r="D23" s="288">
        <v>0</v>
      </c>
    </row>
    <row r="24" spans="1:4" ht="12.75">
      <c r="A24" s="289" t="s">
        <v>133</v>
      </c>
      <c r="B24" s="287">
        <v>0</v>
      </c>
      <c r="C24" s="287">
        <v>0</v>
      </c>
      <c r="D24" s="288">
        <v>0</v>
      </c>
    </row>
    <row r="25" spans="1:4" ht="12.75">
      <c r="A25" s="289" t="s">
        <v>137</v>
      </c>
      <c r="B25" s="287">
        <v>0</v>
      </c>
      <c r="C25" s="287">
        <v>0</v>
      </c>
      <c r="D25" s="288">
        <v>0</v>
      </c>
    </row>
    <row r="26" spans="1:4" ht="12.75">
      <c r="A26" s="289" t="s">
        <v>140</v>
      </c>
      <c r="B26" s="287">
        <v>0</v>
      </c>
      <c r="C26" s="287">
        <v>0</v>
      </c>
      <c r="D26" s="288">
        <v>0</v>
      </c>
    </row>
    <row r="27" spans="1:4" ht="12.75">
      <c r="A27" s="289" t="s">
        <v>143</v>
      </c>
      <c r="B27" s="287">
        <v>0</v>
      </c>
      <c r="C27" s="287">
        <v>0</v>
      </c>
      <c r="D27" s="288">
        <v>1</v>
      </c>
    </row>
    <row r="28" spans="1:4" ht="12.75">
      <c r="A28" s="289" t="s">
        <v>146</v>
      </c>
      <c r="B28" s="287">
        <v>0</v>
      </c>
      <c r="C28" s="287">
        <v>0</v>
      </c>
      <c r="D28" s="288">
        <v>0</v>
      </c>
    </row>
    <row r="29" spans="1:4" ht="12.75">
      <c r="A29" s="289" t="s">
        <v>148</v>
      </c>
      <c r="B29" s="287">
        <v>0</v>
      </c>
      <c r="C29" s="287">
        <v>0</v>
      </c>
      <c r="D29" s="288">
        <v>0</v>
      </c>
    </row>
    <row r="30" spans="1:4" ht="12.75">
      <c r="A30" s="289" t="s">
        <v>150</v>
      </c>
      <c r="B30" s="287">
        <v>0</v>
      </c>
      <c r="C30" s="287">
        <v>0</v>
      </c>
      <c r="D30" s="288">
        <v>0</v>
      </c>
    </row>
    <row r="31" spans="1:4" ht="12.75">
      <c r="A31" s="289" t="s">
        <v>152</v>
      </c>
      <c r="B31" s="287">
        <v>0</v>
      </c>
      <c r="C31" s="287">
        <v>0</v>
      </c>
      <c r="D31" s="288">
        <v>0</v>
      </c>
    </row>
    <row r="32" spans="1:4" ht="12.75">
      <c r="A32" s="289" t="s">
        <v>154</v>
      </c>
      <c r="B32" s="287">
        <v>0</v>
      </c>
      <c r="C32" s="287">
        <v>0</v>
      </c>
      <c r="D32" s="288">
        <v>0</v>
      </c>
    </row>
    <row r="33" spans="1:4" ht="12.75">
      <c r="A33" s="289" t="s">
        <v>156</v>
      </c>
      <c r="B33" s="287">
        <v>0</v>
      </c>
      <c r="C33" s="287">
        <v>0</v>
      </c>
      <c r="D33" s="288">
        <v>0</v>
      </c>
    </row>
    <row r="34" spans="1:4" ht="12.75">
      <c r="A34" s="289" t="s">
        <v>158</v>
      </c>
      <c r="B34" s="287">
        <v>0</v>
      </c>
      <c r="C34" s="287">
        <v>0</v>
      </c>
      <c r="D34" s="288">
        <v>0</v>
      </c>
    </row>
    <row r="35" spans="1:4" ht="12.75">
      <c r="A35" s="289" t="s">
        <v>160</v>
      </c>
      <c r="B35" s="287">
        <v>0</v>
      </c>
      <c r="C35" s="287">
        <v>0</v>
      </c>
      <c r="D35" s="288">
        <v>0</v>
      </c>
    </row>
    <row r="36" spans="1:4" ht="12.75">
      <c r="A36" s="289" t="s">
        <v>162</v>
      </c>
      <c r="B36" s="287">
        <v>0</v>
      </c>
      <c r="C36" s="287">
        <v>0</v>
      </c>
      <c r="D36" s="288">
        <v>0</v>
      </c>
    </row>
    <row r="37" spans="1:4" ht="12.75">
      <c r="A37" s="289" t="s">
        <v>164</v>
      </c>
      <c r="B37" s="287">
        <v>0</v>
      </c>
      <c r="C37" s="287">
        <v>0</v>
      </c>
      <c r="D37" s="288">
        <v>0</v>
      </c>
    </row>
    <row r="38" spans="1:4" ht="12.75">
      <c r="A38" s="289" t="s">
        <v>166</v>
      </c>
      <c r="B38" s="287">
        <v>0</v>
      </c>
      <c r="C38" s="287">
        <v>0</v>
      </c>
      <c r="D38" s="288">
        <v>0</v>
      </c>
    </row>
    <row r="39" spans="1:4" ht="12.75">
      <c r="A39" s="289" t="s">
        <v>168</v>
      </c>
      <c r="B39" s="287">
        <v>0</v>
      </c>
      <c r="C39" s="287">
        <v>0</v>
      </c>
      <c r="D39" s="288">
        <v>0</v>
      </c>
    </row>
    <row r="40" spans="1:4" ht="12.75">
      <c r="A40" s="289" t="s">
        <v>170</v>
      </c>
      <c r="B40" s="287">
        <v>69172303.96000001</v>
      </c>
      <c r="C40" s="287">
        <v>0</v>
      </c>
      <c r="D40" s="288">
        <v>-5572033.84</v>
      </c>
    </row>
    <row r="41" spans="1:4" ht="12.75">
      <c r="A41" s="289" t="s">
        <v>172</v>
      </c>
      <c r="B41" s="287">
        <v>0</v>
      </c>
      <c r="C41" s="287">
        <v>0</v>
      </c>
      <c r="D41" s="288">
        <v>0</v>
      </c>
    </row>
    <row r="42" spans="1:4" ht="12.75">
      <c r="A42" s="289" t="s">
        <v>174</v>
      </c>
      <c r="B42" s="287">
        <v>0</v>
      </c>
      <c r="C42" s="287">
        <v>0</v>
      </c>
      <c r="D42" s="288">
        <v>0</v>
      </c>
    </row>
    <row r="43" spans="1:4" ht="12.75">
      <c r="A43" s="289" t="s">
        <v>176</v>
      </c>
      <c r="B43" s="287">
        <v>0</v>
      </c>
      <c r="C43" s="287">
        <v>0</v>
      </c>
      <c r="D43" s="288">
        <v>0</v>
      </c>
    </row>
    <row r="44" spans="1:4" ht="12.75">
      <c r="A44" s="289" t="s">
        <v>178</v>
      </c>
      <c r="B44" s="287">
        <v>0</v>
      </c>
      <c r="C44" s="287">
        <v>0</v>
      </c>
      <c r="D44" s="288">
        <v>0</v>
      </c>
    </row>
    <row r="45" spans="1:4" ht="12.75">
      <c r="A45" s="289" t="s">
        <v>180</v>
      </c>
      <c r="B45" s="287">
        <v>0</v>
      </c>
      <c r="C45" s="287">
        <v>0</v>
      </c>
      <c r="D45" s="288">
        <v>0</v>
      </c>
    </row>
    <row r="46" spans="1:4" ht="12.75">
      <c r="A46" s="289" t="s">
        <v>182</v>
      </c>
      <c r="B46" s="287">
        <v>0</v>
      </c>
      <c r="C46" s="287">
        <v>0</v>
      </c>
      <c r="D46" s="288">
        <v>0</v>
      </c>
    </row>
    <row r="47" spans="1:4" ht="12.75">
      <c r="A47" s="289" t="s">
        <v>184</v>
      </c>
      <c r="B47" s="287">
        <v>0</v>
      </c>
      <c r="C47" s="287">
        <v>0</v>
      </c>
      <c r="D47" s="288">
        <v>0</v>
      </c>
    </row>
    <row r="48" spans="1:4" ht="12.75">
      <c r="A48" s="289" t="s">
        <v>186</v>
      </c>
      <c r="B48" s="287">
        <v>0</v>
      </c>
      <c r="C48" s="287">
        <v>0</v>
      </c>
      <c r="D48" s="288">
        <v>-368022</v>
      </c>
    </row>
    <row r="49" spans="1:4" ht="12.75">
      <c r="A49" s="289" t="s">
        <v>188</v>
      </c>
      <c r="B49" s="287">
        <v>0</v>
      </c>
      <c r="C49" s="287">
        <v>0</v>
      </c>
      <c r="D49" s="288">
        <v>0</v>
      </c>
    </row>
    <row r="50" spans="1:4" ht="12.75">
      <c r="A50" s="291" t="s">
        <v>190</v>
      </c>
      <c r="B50" s="287">
        <v>0</v>
      </c>
      <c r="C50" s="287">
        <v>0</v>
      </c>
      <c r="D50" s="288">
        <v>0</v>
      </c>
    </row>
    <row r="51" spans="1:4" ht="12.75">
      <c r="A51" s="214"/>
      <c r="B51" s="292"/>
      <c r="C51" s="292"/>
      <c r="D51" s="292"/>
    </row>
    <row r="52" spans="1:4" ht="12.75">
      <c r="A52" s="214"/>
      <c r="B52" s="214"/>
      <c r="C52" s="214"/>
      <c r="D52" s="214"/>
    </row>
    <row r="53" spans="1:4" ht="12.75">
      <c r="A53" s="293" t="s">
        <v>947</v>
      </c>
      <c r="B53" s="294"/>
      <c r="C53" s="295"/>
      <c r="D53" s="273"/>
    </row>
    <row r="54" spans="1:4" ht="13.5" customHeight="1">
      <c r="A54" s="278" t="s">
        <v>952</v>
      </c>
      <c r="B54" s="278"/>
      <c r="C54" s="278"/>
      <c r="D54" s="278"/>
    </row>
    <row r="55" spans="1:4" ht="12.75">
      <c r="A55" s="278"/>
      <c r="B55" s="278"/>
      <c r="C55" s="278"/>
      <c r="D55" s="278"/>
    </row>
    <row r="56" spans="1:4" ht="12.75">
      <c r="A56" s="279"/>
      <c r="B56" s="279"/>
      <c r="C56" s="279"/>
      <c r="D56" s="279"/>
    </row>
    <row r="57" spans="1:4" ht="12.75">
      <c r="A57" s="280"/>
      <c r="B57" s="281" t="s">
        <v>519</v>
      </c>
      <c r="C57" s="281"/>
      <c r="D57" s="282" t="s">
        <v>520</v>
      </c>
    </row>
    <row r="58" spans="1:4" ht="12.75">
      <c r="A58" s="283" t="s">
        <v>9</v>
      </c>
      <c r="B58" s="284" t="s">
        <v>953</v>
      </c>
      <c r="C58" s="284" t="s">
        <v>954</v>
      </c>
      <c r="D58" s="285" t="s">
        <v>499</v>
      </c>
    </row>
    <row r="59" spans="1:4" ht="12.75">
      <c r="A59" s="296" t="s">
        <v>42</v>
      </c>
      <c r="B59" s="297">
        <v>15682922</v>
      </c>
      <c r="C59" s="297">
        <v>1</v>
      </c>
      <c r="D59" s="298">
        <v>12781092</v>
      </c>
    </row>
    <row r="60" spans="1:4" ht="12.75">
      <c r="A60" s="289" t="s">
        <v>56</v>
      </c>
      <c r="B60" s="299"/>
      <c r="C60" s="299"/>
      <c r="D60" s="300">
        <v>-93</v>
      </c>
    </row>
    <row r="61" spans="1:4" ht="12.75">
      <c r="A61" s="290" t="s">
        <v>66</v>
      </c>
      <c r="B61" s="299">
        <v>200407</v>
      </c>
      <c r="C61" s="299">
        <v>2</v>
      </c>
      <c r="D61" s="300">
        <v>24989</v>
      </c>
    </row>
    <row r="62" spans="1:4" ht="12.75">
      <c r="A62" s="290" t="s">
        <v>75</v>
      </c>
      <c r="B62" s="299">
        <v>2619427</v>
      </c>
      <c r="C62" s="299">
        <v>3</v>
      </c>
      <c r="D62" s="300">
        <v>1548617</v>
      </c>
    </row>
    <row r="63" spans="1:4" ht="12.75">
      <c r="A63" s="289" t="s">
        <v>84</v>
      </c>
      <c r="B63" s="299">
        <v>34066733</v>
      </c>
      <c r="C63" s="299">
        <v>4</v>
      </c>
      <c r="D63" s="300">
        <v>21622005</v>
      </c>
    </row>
    <row r="64" spans="1:4" ht="12.75">
      <c r="A64" s="290" t="s">
        <v>92</v>
      </c>
      <c r="B64" s="299">
        <f>207371072-703728</f>
        <v>206667344</v>
      </c>
      <c r="C64" s="299">
        <v>5</v>
      </c>
      <c r="D64" s="300">
        <f>39442547-703728</f>
        <v>38738819</v>
      </c>
    </row>
    <row r="65" spans="1:4" ht="12.75">
      <c r="A65" s="289" t="s">
        <v>99</v>
      </c>
      <c r="B65" s="299"/>
      <c r="C65" s="299"/>
      <c r="D65" s="300"/>
    </row>
    <row r="66" spans="1:4" ht="12.75">
      <c r="A66" s="289" t="s">
        <v>106</v>
      </c>
      <c r="B66" s="299"/>
      <c r="C66" s="299"/>
      <c r="D66" s="300"/>
    </row>
    <row r="67" spans="1:4" ht="12.75">
      <c r="A67" s="289" t="s">
        <v>111</v>
      </c>
      <c r="B67" s="299"/>
      <c r="C67" s="299"/>
      <c r="D67" s="300"/>
    </row>
    <row r="68" spans="1:4" ht="12.75">
      <c r="A68" s="289" t="s">
        <v>116</v>
      </c>
      <c r="B68" s="299"/>
      <c r="C68" s="299"/>
      <c r="D68" s="300"/>
    </row>
    <row r="69" spans="1:4" ht="12.75">
      <c r="A69" s="289" t="s">
        <v>121</v>
      </c>
      <c r="B69" s="299">
        <v>19813433</v>
      </c>
      <c r="C69" s="299"/>
      <c r="D69" s="300">
        <v>27331996</v>
      </c>
    </row>
    <row r="70" spans="1:4" ht="12.75">
      <c r="A70" s="289" t="s">
        <v>125</v>
      </c>
      <c r="B70" s="299"/>
      <c r="C70" s="299"/>
      <c r="D70" s="300"/>
    </row>
    <row r="71" spans="1:4" ht="12.75">
      <c r="A71" s="289" t="s">
        <v>129</v>
      </c>
      <c r="B71" s="299"/>
      <c r="C71" s="299"/>
      <c r="D71" s="300"/>
    </row>
    <row r="72" spans="1:4" ht="12.75">
      <c r="A72" s="289" t="s">
        <v>133</v>
      </c>
      <c r="B72" s="299"/>
      <c r="C72" s="299"/>
      <c r="D72" s="300"/>
    </row>
    <row r="73" spans="1:4" ht="12.75">
      <c r="A73" s="289" t="s">
        <v>137</v>
      </c>
      <c r="B73" s="299"/>
      <c r="C73" s="299"/>
      <c r="D73" s="300"/>
    </row>
    <row r="74" spans="1:4" ht="12.75">
      <c r="A74" s="289" t="s">
        <v>140</v>
      </c>
      <c r="B74" s="299"/>
      <c r="C74" s="299"/>
      <c r="D74" s="300"/>
    </row>
    <row r="75" spans="1:4" ht="12.75">
      <c r="A75" s="289" t="s">
        <v>143</v>
      </c>
      <c r="B75" s="299">
        <v>1866331</v>
      </c>
      <c r="C75" s="299"/>
      <c r="D75" s="300">
        <v>1849075</v>
      </c>
    </row>
    <row r="76" spans="1:4" ht="12.75">
      <c r="A76" s="289" t="s">
        <v>146</v>
      </c>
      <c r="B76" s="299">
        <v>258209</v>
      </c>
      <c r="C76" s="299"/>
      <c r="D76" s="300">
        <v>251437</v>
      </c>
    </row>
    <row r="77" spans="1:4" ht="12.75">
      <c r="A77" s="289" t="s">
        <v>148</v>
      </c>
      <c r="B77" s="299">
        <v>870991</v>
      </c>
      <c r="C77" s="299"/>
      <c r="D77" s="300">
        <v>1274667</v>
      </c>
    </row>
    <row r="78" spans="1:4" ht="12.75">
      <c r="A78" s="289" t="s">
        <v>150</v>
      </c>
      <c r="B78" s="299">
        <v>1340587</v>
      </c>
      <c r="C78" s="299"/>
      <c r="D78" s="300">
        <v>1686627</v>
      </c>
    </row>
    <row r="79" spans="1:4" ht="12.75">
      <c r="A79" s="289" t="s">
        <v>152</v>
      </c>
      <c r="B79" s="299"/>
      <c r="C79" s="299"/>
      <c r="D79" s="300"/>
    </row>
    <row r="80" spans="1:4" ht="12.75">
      <c r="A80" s="289" t="s">
        <v>154</v>
      </c>
      <c r="B80" s="299"/>
      <c r="C80" s="299"/>
      <c r="D80" s="300"/>
    </row>
    <row r="81" spans="1:4" ht="12.75">
      <c r="A81" s="289" t="s">
        <v>156</v>
      </c>
      <c r="B81" s="299"/>
      <c r="C81" s="299"/>
      <c r="D81" s="300"/>
    </row>
    <row r="82" spans="1:4" ht="12.75">
      <c r="A82" s="289" t="s">
        <v>158</v>
      </c>
      <c r="B82" s="299"/>
      <c r="C82" s="299"/>
      <c r="D82" s="300"/>
    </row>
    <row r="83" spans="1:4" ht="12.75">
      <c r="A83" s="289" t="s">
        <v>160</v>
      </c>
      <c r="B83" s="299">
        <v>3331857</v>
      </c>
      <c r="C83" s="299"/>
      <c r="D83" s="300">
        <v>3198761</v>
      </c>
    </row>
    <row r="84" spans="1:4" ht="12.75">
      <c r="A84" s="289" t="s">
        <v>162</v>
      </c>
      <c r="B84" s="299"/>
      <c r="C84" s="299"/>
      <c r="D84" s="300"/>
    </row>
    <row r="85" spans="1:4" ht="12.75">
      <c r="A85" s="289" t="s">
        <v>164</v>
      </c>
      <c r="B85" s="299"/>
      <c r="C85" s="299"/>
      <c r="D85" s="300"/>
    </row>
    <row r="86" spans="1:4" ht="12.75">
      <c r="A86" s="289" t="s">
        <v>166</v>
      </c>
      <c r="B86" s="299">
        <v>10037599</v>
      </c>
      <c r="C86" s="299"/>
      <c r="D86" s="300">
        <v>88088982</v>
      </c>
    </row>
    <row r="87" spans="1:4" ht="12.75">
      <c r="A87" s="289" t="s">
        <v>168</v>
      </c>
      <c r="B87" s="299">
        <v>0</v>
      </c>
      <c r="C87" s="299">
        <v>0</v>
      </c>
      <c r="D87" s="300">
        <v>0</v>
      </c>
    </row>
    <row r="88" spans="1:4" ht="12.75">
      <c r="A88" s="289" t="s">
        <v>170</v>
      </c>
      <c r="B88" s="299">
        <v>2233</v>
      </c>
      <c r="C88" s="299"/>
      <c r="D88" s="300">
        <v>233</v>
      </c>
    </row>
    <row r="89" spans="1:4" ht="12.75">
      <c r="A89" s="289" t="s">
        <v>172</v>
      </c>
      <c r="B89" s="299"/>
      <c r="C89" s="299"/>
      <c r="D89" s="300"/>
    </row>
    <row r="90" spans="1:4" ht="12.75">
      <c r="A90" s="289" t="s">
        <v>174</v>
      </c>
      <c r="B90" s="299"/>
      <c r="C90" s="299"/>
      <c r="D90" s="300"/>
    </row>
    <row r="91" spans="1:4" ht="12.75">
      <c r="A91" s="289" t="s">
        <v>176</v>
      </c>
      <c r="B91" s="299">
        <v>50537</v>
      </c>
      <c r="C91" s="299"/>
      <c r="D91" s="300">
        <v>49901</v>
      </c>
    </row>
    <row r="92" spans="1:4" ht="12.75">
      <c r="A92" s="289" t="s">
        <v>178</v>
      </c>
      <c r="B92" s="299"/>
      <c r="C92" s="299"/>
      <c r="D92" s="300"/>
    </row>
    <row r="93" spans="1:4" ht="12.75">
      <c r="A93" s="289" t="s">
        <v>180</v>
      </c>
      <c r="B93" s="299"/>
      <c r="C93" s="299"/>
      <c r="D93" s="300"/>
    </row>
    <row r="94" spans="1:4" ht="12.75">
      <c r="A94" s="289" t="s">
        <v>182</v>
      </c>
      <c r="B94" s="299"/>
      <c r="C94" s="299"/>
      <c r="D94" s="300"/>
    </row>
    <row r="95" spans="1:4" ht="12.75">
      <c r="A95" s="289" t="s">
        <v>184</v>
      </c>
      <c r="B95" s="299"/>
      <c r="C95" s="299"/>
      <c r="D95" s="300"/>
    </row>
    <row r="96" spans="1:4" ht="12.75">
      <c r="A96" s="289" t="s">
        <v>186</v>
      </c>
      <c r="B96" s="299">
        <v>949744</v>
      </c>
      <c r="C96" s="299"/>
      <c r="D96" s="300">
        <v>1190377</v>
      </c>
    </row>
    <row r="97" spans="1:4" ht="12.75">
      <c r="A97" s="289" t="s">
        <v>188</v>
      </c>
      <c r="B97" s="299">
        <v>418077</v>
      </c>
      <c r="C97" s="299"/>
      <c r="D97" s="300">
        <v>699280</v>
      </c>
    </row>
    <row r="98" spans="1:4" ht="12.75">
      <c r="A98" s="291" t="s">
        <v>190</v>
      </c>
      <c r="B98" s="301"/>
      <c r="C98" s="301"/>
      <c r="D98" s="302">
        <v>2208</v>
      </c>
    </row>
    <row r="99" spans="1:4" ht="12.75">
      <c r="A99" s="214"/>
      <c r="B99" s="292"/>
      <c r="C99" s="292"/>
      <c r="D99" s="292"/>
    </row>
    <row r="100" spans="1:4" ht="12.75">
      <c r="A100" s="214"/>
      <c r="B100" s="214"/>
      <c r="C100" s="214"/>
      <c r="D100" s="214"/>
    </row>
    <row r="101" spans="1:4" ht="12.75">
      <c r="A101" s="293" t="s">
        <v>948</v>
      </c>
      <c r="B101" s="294"/>
      <c r="C101" s="295"/>
      <c r="D101" s="273"/>
    </row>
    <row r="102" spans="1:4" ht="13.5" customHeight="1">
      <c r="A102" s="278" t="s">
        <v>952</v>
      </c>
      <c r="B102" s="278"/>
      <c r="C102" s="278"/>
      <c r="D102" s="278"/>
    </row>
    <row r="103" spans="1:4" ht="12.75">
      <c r="A103" s="278"/>
      <c r="B103" s="278"/>
      <c r="C103" s="278"/>
      <c r="D103" s="278"/>
    </row>
    <row r="104" spans="1:4" ht="12.75">
      <c r="A104" s="279"/>
      <c r="B104" s="279"/>
      <c r="C104" s="279"/>
      <c r="D104" s="279"/>
    </row>
    <row r="105" spans="1:4" ht="12.75">
      <c r="A105" s="280"/>
      <c r="B105" s="281" t="s">
        <v>519</v>
      </c>
      <c r="C105" s="281"/>
      <c r="D105" s="282" t="s">
        <v>520</v>
      </c>
    </row>
    <row r="106" spans="1:4" ht="12.75">
      <c r="A106" s="283" t="s">
        <v>9</v>
      </c>
      <c r="B106" s="284" t="s">
        <v>953</v>
      </c>
      <c r="C106" s="284" t="s">
        <v>954</v>
      </c>
      <c r="D106" s="285" t="s">
        <v>499</v>
      </c>
    </row>
    <row r="107" spans="1:4" ht="12.75">
      <c r="A107" s="286" t="s">
        <v>42</v>
      </c>
      <c r="B107" s="303"/>
      <c r="C107" s="303"/>
      <c r="D107" s="304"/>
    </row>
    <row r="108" spans="1:4" ht="12.75">
      <c r="A108" s="289" t="s">
        <v>56</v>
      </c>
      <c r="B108" s="299"/>
      <c r="C108" s="299"/>
      <c r="D108" s="300"/>
    </row>
    <row r="109" spans="1:4" ht="12.75">
      <c r="A109" s="290" t="s">
        <v>66</v>
      </c>
      <c r="B109" s="137" t="s">
        <v>946</v>
      </c>
      <c r="C109" s="299"/>
      <c r="D109" s="300"/>
    </row>
    <row r="110" spans="1:4" ht="12.75">
      <c r="A110" s="290" t="s">
        <v>75</v>
      </c>
      <c r="B110" s="299"/>
      <c r="C110" s="299"/>
      <c r="D110" s="300"/>
    </row>
    <row r="111" spans="1:4" ht="12.75">
      <c r="A111" s="289" t="s">
        <v>84</v>
      </c>
      <c r="B111" s="299"/>
      <c r="C111" s="299"/>
      <c r="D111" s="300"/>
    </row>
    <row r="112" spans="1:4" ht="12.75">
      <c r="A112" s="290" t="s">
        <v>92</v>
      </c>
      <c r="B112" s="299"/>
      <c r="C112" s="299"/>
      <c r="D112" s="300"/>
    </row>
    <row r="113" spans="1:4" ht="12.75">
      <c r="A113" s="289" t="s">
        <v>99</v>
      </c>
      <c r="B113" s="299"/>
      <c r="C113" s="299"/>
      <c r="D113" s="300"/>
    </row>
    <row r="114" spans="1:4" ht="12.75">
      <c r="A114" s="289" t="s">
        <v>106</v>
      </c>
      <c r="B114" s="299"/>
      <c r="C114" s="299"/>
      <c r="D114" s="300"/>
    </row>
    <row r="115" spans="1:4" ht="12.75">
      <c r="A115" s="289" t="s">
        <v>111</v>
      </c>
      <c r="B115" s="299"/>
      <c r="C115" s="299"/>
      <c r="D115" s="300"/>
    </row>
    <row r="116" spans="1:4" ht="12.75">
      <c r="A116" s="289" t="s">
        <v>116</v>
      </c>
      <c r="B116" s="299"/>
      <c r="C116" s="299"/>
      <c r="D116" s="300"/>
    </row>
    <row r="117" spans="1:4" ht="12.75">
      <c r="A117" s="289" t="s">
        <v>121</v>
      </c>
      <c r="B117" s="299"/>
      <c r="C117" s="299"/>
      <c r="D117" s="300"/>
    </row>
    <row r="118" spans="1:4" ht="12.75">
      <c r="A118" s="289" t="s">
        <v>125</v>
      </c>
      <c r="B118" s="299"/>
      <c r="C118" s="299"/>
      <c r="D118" s="300"/>
    </row>
    <row r="119" spans="1:4" ht="12.75">
      <c r="A119" s="289" t="s">
        <v>129</v>
      </c>
      <c r="B119" s="299"/>
      <c r="C119" s="299"/>
      <c r="D119" s="300"/>
    </row>
    <row r="120" spans="1:4" ht="12.75">
      <c r="A120" s="289" t="s">
        <v>133</v>
      </c>
      <c r="B120" s="299"/>
      <c r="C120" s="299"/>
      <c r="D120" s="300"/>
    </row>
    <row r="121" spans="1:4" ht="12.75">
      <c r="A121" s="289" t="s">
        <v>137</v>
      </c>
      <c r="B121" s="299"/>
      <c r="C121" s="299"/>
      <c r="D121" s="300"/>
    </row>
    <row r="122" spans="1:4" ht="12.75">
      <c r="A122" s="289" t="s">
        <v>140</v>
      </c>
      <c r="B122" s="299"/>
      <c r="C122" s="299"/>
      <c r="D122" s="300"/>
    </row>
    <row r="123" spans="1:4" ht="12.75">
      <c r="A123" s="289" t="s">
        <v>143</v>
      </c>
      <c r="B123" s="299"/>
      <c r="C123" s="299"/>
      <c r="D123" s="300"/>
    </row>
    <row r="124" spans="1:4" ht="12.75">
      <c r="A124" s="289" t="s">
        <v>146</v>
      </c>
      <c r="B124" s="299"/>
      <c r="C124" s="299"/>
      <c r="D124" s="300"/>
    </row>
    <row r="125" spans="1:4" ht="12.75">
      <c r="A125" s="289" t="s">
        <v>148</v>
      </c>
      <c r="B125" s="299"/>
      <c r="C125" s="299"/>
      <c r="D125" s="300"/>
    </row>
    <row r="126" spans="1:4" ht="12.75">
      <c r="A126" s="289" t="s">
        <v>150</v>
      </c>
      <c r="B126" s="299"/>
      <c r="C126" s="299"/>
      <c r="D126" s="300"/>
    </row>
    <row r="127" spans="1:4" ht="12.75">
      <c r="A127" s="289" t="s">
        <v>152</v>
      </c>
      <c r="B127" s="299"/>
      <c r="C127" s="299"/>
      <c r="D127" s="300"/>
    </row>
    <row r="128" spans="1:4" ht="12.75">
      <c r="A128" s="289" t="s">
        <v>154</v>
      </c>
      <c r="B128" s="299"/>
      <c r="C128" s="299"/>
      <c r="D128" s="300"/>
    </row>
    <row r="129" spans="1:4" ht="12.75">
      <c r="A129" s="289" t="s">
        <v>156</v>
      </c>
      <c r="B129" s="299"/>
      <c r="C129" s="299"/>
      <c r="D129" s="300"/>
    </row>
    <row r="130" spans="1:4" ht="12.75">
      <c r="A130" s="289" t="s">
        <v>158</v>
      </c>
      <c r="B130" s="299"/>
      <c r="C130" s="299"/>
      <c r="D130" s="300"/>
    </row>
    <row r="131" spans="1:4" ht="12.75">
      <c r="A131" s="289" t="s">
        <v>160</v>
      </c>
      <c r="B131" s="299"/>
      <c r="C131" s="299"/>
      <c r="D131" s="300"/>
    </row>
    <row r="132" spans="1:4" ht="12.75">
      <c r="A132" s="289" t="s">
        <v>162</v>
      </c>
      <c r="B132" s="299"/>
      <c r="C132" s="299"/>
      <c r="D132" s="300"/>
    </row>
    <row r="133" spans="1:4" ht="12.75">
      <c r="A133" s="289" t="s">
        <v>164</v>
      </c>
      <c r="B133" s="299"/>
      <c r="C133" s="299"/>
      <c r="D133" s="300"/>
    </row>
    <row r="134" spans="1:4" ht="12.75">
      <c r="A134" s="289" t="s">
        <v>166</v>
      </c>
      <c r="B134" s="299"/>
      <c r="C134" s="299"/>
      <c r="D134" s="300"/>
    </row>
    <row r="135" spans="1:4" ht="12.75">
      <c r="A135" s="289" t="s">
        <v>168</v>
      </c>
      <c r="B135" s="299"/>
      <c r="C135" s="299"/>
      <c r="D135" s="300"/>
    </row>
    <row r="136" spans="1:4" ht="12.75">
      <c r="A136" s="289" t="s">
        <v>170</v>
      </c>
      <c r="B136" s="299"/>
      <c r="C136" s="299"/>
      <c r="D136" s="300"/>
    </row>
    <row r="137" spans="1:4" ht="12.75">
      <c r="A137" s="289" t="s">
        <v>172</v>
      </c>
      <c r="B137" s="299"/>
      <c r="C137" s="299"/>
      <c r="D137" s="300"/>
    </row>
    <row r="138" spans="1:4" ht="12.75">
      <c r="A138" s="289" t="s">
        <v>174</v>
      </c>
      <c r="B138" s="299"/>
      <c r="C138" s="299"/>
      <c r="D138" s="300"/>
    </row>
    <row r="139" spans="1:4" ht="12.75">
      <c r="A139" s="289" t="s">
        <v>176</v>
      </c>
      <c r="B139" s="299"/>
      <c r="C139" s="299"/>
      <c r="D139" s="300"/>
    </row>
    <row r="140" spans="1:4" ht="12.75">
      <c r="A140" s="289" t="s">
        <v>178</v>
      </c>
      <c r="B140" s="299"/>
      <c r="C140" s="299"/>
      <c r="D140" s="300"/>
    </row>
    <row r="141" spans="1:4" ht="12.75">
      <c r="A141" s="289" t="s">
        <v>180</v>
      </c>
      <c r="B141" s="299"/>
      <c r="C141" s="299"/>
      <c r="D141" s="300"/>
    </row>
    <row r="142" spans="1:4" ht="12.75">
      <c r="A142" s="289" t="s">
        <v>182</v>
      </c>
      <c r="B142" s="299"/>
      <c r="C142" s="299"/>
      <c r="D142" s="300"/>
    </row>
    <row r="143" spans="1:4" ht="12.75">
      <c r="A143" s="289" t="s">
        <v>184</v>
      </c>
      <c r="B143" s="299"/>
      <c r="C143" s="299"/>
      <c r="D143" s="300"/>
    </row>
    <row r="144" spans="1:4" ht="12.75">
      <c r="A144" s="289" t="s">
        <v>186</v>
      </c>
      <c r="B144" s="299"/>
      <c r="C144" s="299"/>
      <c r="D144" s="300"/>
    </row>
    <row r="145" spans="1:4" ht="12.75">
      <c r="A145" s="289" t="s">
        <v>188</v>
      </c>
      <c r="B145" s="299"/>
      <c r="C145" s="299"/>
      <c r="D145" s="300"/>
    </row>
    <row r="146" spans="1:4" ht="12.75">
      <c r="A146" s="291" t="s">
        <v>190</v>
      </c>
      <c r="B146" s="301"/>
      <c r="C146" s="301"/>
      <c r="D146" s="302"/>
    </row>
  </sheetData>
  <sheetProtection selectLockedCells="1" selectUnlockedCells="1"/>
  <mergeCells count="7">
    <mergeCell ref="A3:D3"/>
    <mergeCell ref="A6:D7"/>
    <mergeCell ref="B9:C9"/>
    <mergeCell ref="A54:D55"/>
    <mergeCell ref="B57:C57"/>
    <mergeCell ref="A102:D103"/>
    <mergeCell ref="B105:C105"/>
  </mergeCells>
  <dataValidations count="2">
    <dataValidation type="list" allowBlank="1" showErrorMessage="1" sqref="B2">
      <formula1>AssetCategories</formula1>
      <formula2>0</formula2>
    </dataValidation>
    <dataValidation type="list" allowBlank="1" showErrorMessage="1" sqref="C2 C53 C101">
      <formula1>AssetCategories</formula1>
      <formula2>0</formula2>
    </dataValidation>
  </dataValidations>
  <printOptions/>
  <pageMargins left="0.7083333333333334" right="0.7083333333333334" top="0.7479166666666667" bottom="0.7479166666666667" header="0.5118055555555555" footer="0.31527777777777777"/>
  <pageSetup fitToHeight="1" fitToWidth="1" horizontalDpi="300" verticalDpi="300" orientation="portrait" paperSize="9"/>
  <headerFooter alignWithMargins="0">
    <oddFooter>&amp;R&amp;"Calibri,Regular"&amp;14&amp;F
&amp;A</oddFooter>
  </headerFooter>
  <rowBreaks count="1" manualBreakCount="1">
    <brk id="51"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G162"/>
  <sheetViews>
    <sheetView showGridLines="0" zoomScale="85" zoomScaleNormal="85" workbookViewId="0" topLeftCell="A10">
      <selection activeCell="C19" sqref="C19"/>
    </sheetView>
  </sheetViews>
  <sheetFormatPr defaultColWidth="9.140625" defaultRowHeight="12.75"/>
  <cols>
    <col min="1" max="1" width="20.8515625" style="113" customWidth="1"/>
    <col min="2" max="2" width="28.421875" style="113" customWidth="1"/>
    <col min="3" max="7" width="20.8515625" style="113" customWidth="1"/>
    <col min="8" max="8" width="23.421875" style="233" customWidth="1"/>
    <col min="9" max="9" width="30.28125" style="233" customWidth="1"/>
    <col min="10" max="10" width="27.57421875" style="233" customWidth="1"/>
    <col min="11" max="11" width="29.28125" style="233" customWidth="1"/>
    <col min="12" max="16384" width="9.140625" style="233" customWidth="1"/>
  </cols>
  <sheetData>
    <row r="1" spans="1:7" ht="12.75">
      <c r="A1" s="234"/>
      <c r="B1" s="234"/>
      <c r="C1" s="234"/>
      <c r="D1" s="234"/>
      <c r="E1" s="234"/>
      <c r="F1" s="234"/>
      <c r="G1" s="234"/>
    </row>
    <row r="2" spans="1:7" ht="12.75">
      <c r="A2" s="116" t="s">
        <v>955</v>
      </c>
      <c r="B2" s="117"/>
      <c r="C2" s="117"/>
      <c r="D2" s="117"/>
      <c r="E2" s="118"/>
      <c r="F2" s="118"/>
      <c r="G2" s="119"/>
    </row>
    <row r="3" spans="1:7" ht="33" customHeight="1">
      <c r="A3" s="152" t="s">
        <v>956</v>
      </c>
      <c r="B3" s="152"/>
      <c r="C3" s="152"/>
      <c r="D3" s="152"/>
      <c r="E3" s="152"/>
      <c r="F3" s="152"/>
      <c r="G3" s="152"/>
    </row>
    <row r="4" spans="1:7" ht="38.25" customHeight="1">
      <c r="A4" s="120" t="s">
        <v>957</v>
      </c>
      <c r="B4" s="120"/>
      <c r="C4" s="120"/>
      <c r="D4" s="120"/>
      <c r="E4" s="120"/>
      <c r="F4" s="120"/>
      <c r="G4" s="120"/>
    </row>
    <row r="5" spans="1:7" ht="30.75" customHeight="1">
      <c r="A5" s="120" t="s">
        <v>958</v>
      </c>
      <c r="B5" s="120"/>
      <c r="C5" s="120"/>
      <c r="D5" s="120"/>
      <c r="E5" s="120"/>
      <c r="F5" s="120"/>
      <c r="G5" s="120"/>
    </row>
    <row r="6" spans="1:7" ht="21.75" customHeight="1">
      <c r="A6" s="120" t="s">
        <v>959</v>
      </c>
      <c r="B6" s="120"/>
      <c r="C6" s="120"/>
      <c r="D6" s="120"/>
      <c r="E6" s="120"/>
      <c r="F6" s="120"/>
      <c r="G6" s="120"/>
    </row>
    <row r="7" spans="1:7" ht="23.25" customHeight="1">
      <c r="A7" s="120" t="s">
        <v>960</v>
      </c>
      <c r="B7" s="120"/>
      <c r="C7" s="120"/>
      <c r="D7" s="120"/>
      <c r="E7" s="120"/>
      <c r="F7" s="120"/>
      <c r="G7" s="120"/>
    </row>
    <row r="8" spans="1:7" ht="35.25" customHeight="1">
      <c r="A8" s="121" t="s">
        <v>961</v>
      </c>
      <c r="B8" s="121"/>
      <c r="C8" s="121"/>
      <c r="D8" s="121"/>
      <c r="E8" s="121"/>
      <c r="F8" s="121"/>
      <c r="G8" s="121"/>
    </row>
    <row r="9" spans="1:7" ht="12.75">
      <c r="A9" s="115"/>
      <c r="B9" s="305"/>
      <c r="C9" s="115"/>
      <c r="D9" s="115"/>
      <c r="E9" s="115"/>
      <c r="F9" s="115"/>
      <c r="G9" s="115"/>
    </row>
    <row r="10" spans="1:7" ht="15" customHeight="1">
      <c r="A10" s="122" t="s">
        <v>962</v>
      </c>
      <c r="B10" s="122"/>
      <c r="C10" s="122"/>
      <c r="D10" s="122"/>
      <c r="E10" s="122"/>
      <c r="F10" s="122"/>
      <c r="G10" s="122"/>
    </row>
    <row r="11" spans="1:7" ht="26.25" customHeight="1">
      <c r="A11" s="122"/>
      <c r="B11" s="122"/>
      <c r="C11" s="122"/>
      <c r="D11" s="122"/>
      <c r="E11" s="122"/>
      <c r="F11" s="122"/>
      <c r="G11" s="122"/>
    </row>
    <row r="12" spans="1:7" ht="19.5" customHeight="1">
      <c r="A12" s="115"/>
      <c r="B12" s="115"/>
      <c r="C12" s="115"/>
      <c r="D12" s="115"/>
      <c r="E12" s="115"/>
      <c r="F12" s="115"/>
      <c r="G12" s="115"/>
    </row>
    <row r="13" spans="1:7" ht="13.5" customHeight="1">
      <c r="A13" s="306" t="s">
        <v>521</v>
      </c>
      <c r="B13" s="307" t="s">
        <v>522</v>
      </c>
      <c r="C13" s="307" t="s">
        <v>523</v>
      </c>
      <c r="D13" s="308" t="s">
        <v>524</v>
      </c>
      <c r="E13" s="308"/>
      <c r="F13" s="308"/>
      <c r="G13" s="308"/>
    </row>
    <row r="14" spans="1:7" ht="12.75">
      <c r="A14" s="306"/>
      <c r="B14" s="307"/>
      <c r="C14" s="307"/>
      <c r="D14" s="309" t="s">
        <v>538</v>
      </c>
      <c r="E14" s="309" t="s">
        <v>539</v>
      </c>
      <c r="F14" s="309" t="s">
        <v>540</v>
      </c>
      <c r="G14" s="310" t="s">
        <v>541</v>
      </c>
    </row>
    <row r="15" spans="1:7" ht="12.75">
      <c r="A15" s="311" t="s">
        <v>963</v>
      </c>
      <c r="B15" s="312" t="s">
        <v>964</v>
      </c>
      <c r="C15" s="312">
        <f>SUM(D15:G15)</f>
        <v>7756157</v>
      </c>
      <c r="D15" s="312">
        <f>7419428.5</f>
        <v>7419428.5</v>
      </c>
      <c r="E15" s="312">
        <f>277656.5</f>
        <v>277656.5</v>
      </c>
      <c r="F15" s="312">
        <v>10</v>
      </c>
      <c r="G15" s="313">
        <f>59062</f>
        <v>59062</v>
      </c>
    </row>
    <row r="16" spans="1:7" ht="12.75">
      <c r="A16" s="311" t="s">
        <v>965</v>
      </c>
      <c r="B16" s="314" t="s">
        <v>965</v>
      </c>
      <c r="C16" s="251">
        <f>SUM(D16:G16)</f>
        <v>29937</v>
      </c>
      <c r="D16" s="251">
        <f>29937</f>
        <v>29937</v>
      </c>
      <c r="E16" s="251"/>
      <c r="F16" s="251"/>
      <c r="G16" s="139"/>
    </row>
    <row r="17" spans="1:7" ht="12.75">
      <c r="A17" s="311" t="s">
        <v>966</v>
      </c>
      <c r="B17" s="314" t="s">
        <v>966</v>
      </c>
      <c r="C17" s="251">
        <f>SUM(D17:G17)</f>
        <v>3254748</v>
      </c>
      <c r="D17" s="251">
        <f>79086+79204</f>
        <v>158290</v>
      </c>
      <c r="E17" s="251">
        <f>3377611</f>
        <v>3377611</v>
      </c>
      <c r="F17" s="251">
        <v>-55593</v>
      </c>
      <c r="G17" s="139">
        <v>-225560</v>
      </c>
    </row>
    <row r="18" spans="1:7" ht="12.75">
      <c r="A18" s="311" t="s">
        <v>967</v>
      </c>
      <c r="B18" s="314" t="s">
        <v>967</v>
      </c>
      <c r="C18" s="251">
        <f aca="true" t="shared" si="0" ref="C18:C20">SUM(D18:G18)</f>
        <v>344992</v>
      </c>
      <c r="D18" s="251"/>
      <c r="E18" s="251">
        <f>344992</f>
        <v>344992</v>
      </c>
      <c r="F18" s="251"/>
      <c r="G18" s="139"/>
    </row>
    <row r="19" spans="1:7" ht="12.75">
      <c r="A19" s="311" t="s">
        <v>968</v>
      </c>
      <c r="B19" s="314" t="s">
        <v>968</v>
      </c>
      <c r="C19" s="315">
        <f t="shared" si="0"/>
        <v>-897607</v>
      </c>
      <c r="D19" s="315">
        <f>-(29944+20047+17736+26026+256397+124148+866959)</f>
        <v>-1341257</v>
      </c>
      <c r="E19" s="251">
        <f>2897+40141+32036+309854</f>
        <v>384928</v>
      </c>
      <c r="F19" s="251">
        <f>2994+5577</f>
        <v>8571</v>
      </c>
      <c r="G19" s="139">
        <f>12203+25094+12854</f>
        <v>50151</v>
      </c>
    </row>
    <row r="20" spans="1:7" ht="12.75">
      <c r="A20" s="311" t="s">
        <v>969</v>
      </c>
      <c r="B20" s="314" t="s">
        <v>969</v>
      </c>
      <c r="C20" s="251">
        <f t="shared" si="0"/>
        <v>-10782942</v>
      </c>
      <c r="D20" s="251">
        <f>365199+315016+86368+41918</f>
        <v>808501</v>
      </c>
      <c r="E20" s="315">
        <f>-(3324973+8277231)</f>
        <v>-11602204</v>
      </c>
      <c r="F20" s="251"/>
      <c r="G20" s="139">
        <f>10761</f>
        <v>10761</v>
      </c>
    </row>
    <row r="21" spans="1:7" ht="12.75">
      <c r="A21" s="311" t="s">
        <v>970</v>
      </c>
      <c r="B21" s="314" t="s">
        <v>970</v>
      </c>
      <c r="C21" s="251">
        <f aca="true" t="shared" si="1" ref="C21:C25">SUM(D21:G21)</f>
        <v>14223635</v>
      </c>
      <c r="D21" s="251">
        <f>804747</f>
        <v>804747</v>
      </c>
      <c r="E21" s="251">
        <f>14099221</f>
        <v>14099221</v>
      </c>
      <c r="F21" s="315">
        <f>-833557</f>
        <v>-833557</v>
      </c>
      <c r="G21" s="139">
        <f>153224</f>
        <v>153224</v>
      </c>
    </row>
    <row r="22" spans="1:7" ht="12.75">
      <c r="A22" s="311" t="s">
        <v>971</v>
      </c>
      <c r="B22" s="314" t="s">
        <v>971</v>
      </c>
      <c r="C22" s="251">
        <f t="shared" si="1"/>
        <v>4584463</v>
      </c>
      <c r="D22" s="251">
        <f>557193</f>
        <v>557193</v>
      </c>
      <c r="E22" s="251">
        <f>4030870</f>
        <v>4030870</v>
      </c>
      <c r="F22" s="251">
        <f>79</f>
        <v>79</v>
      </c>
      <c r="G22" s="316">
        <v>-3679</v>
      </c>
    </row>
    <row r="23" spans="1:7" ht="12.75">
      <c r="A23" s="311" t="s">
        <v>972</v>
      </c>
      <c r="B23" s="314" t="s">
        <v>972</v>
      </c>
      <c r="C23" s="251">
        <f t="shared" si="1"/>
        <v>1859961</v>
      </c>
      <c r="D23" s="251">
        <f>120394+14900+562967</f>
        <v>698261</v>
      </c>
      <c r="E23" s="251">
        <f>2522+73511+480987</f>
        <v>557020</v>
      </c>
      <c r="F23" s="251">
        <f>223135+1583+95164+141882</f>
        <v>461764</v>
      </c>
      <c r="G23" s="139">
        <f>3105+139811</f>
        <v>142916</v>
      </c>
    </row>
    <row r="24" spans="1:7" ht="12.75">
      <c r="A24" s="311" t="s">
        <v>973</v>
      </c>
      <c r="B24" s="314" t="s">
        <v>973</v>
      </c>
      <c r="C24" s="251">
        <f t="shared" si="1"/>
        <v>610669</v>
      </c>
      <c r="D24" s="251">
        <f>41029</f>
        <v>41029</v>
      </c>
      <c r="E24" s="251">
        <f>599881</f>
        <v>599881</v>
      </c>
      <c r="F24" s="251">
        <v>-25996</v>
      </c>
      <c r="G24" s="139">
        <v>-4245</v>
      </c>
    </row>
    <row r="25" spans="1:7" ht="12.75">
      <c r="A25" s="311" t="s">
        <v>974</v>
      </c>
      <c r="B25" s="314" t="s">
        <v>974</v>
      </c>
      <c r="C25" s="251">
        <f t="shared" si="1"/>
        <v>10063</v>
      </c>
      <c r="D25" s="251">
        <f>10063</f>
        <v>10063</v>
      </c>
      <c r="E25" s="251"/>
      <c r="F25" s="251"/>
      <c r="G25" s="139"/>
    </row>
    <row r="26" spans="1:7" ht="12.75">
      <c r="A26" s="311" t="s">
        <v>975</v>
      </c>
      <c r="B26" s="314" t="s">
        <v>975</v>
      </c>
      <c r="C26" s="251">
        <f aca="true" t="shared" si="2" ref="C26:C29">SUM(D26:G26)</f>
        <v>37537</v>
      </c>
      <c r="D26" s="251">
        <f>37537</f>
        <v>37537</v>
      </c>
      <c r="E26" s="251"/>
      <c r="F26" s="251"/>
      <c r="G26" s="139"/>
    </row>
    <row r="27" spans="1:7" ht="12.75">
      <c r="A27" s="311" t="s">
        <v>976</v>
      </c>
      <c r="B27" s="314" t="s">
        <v>976</v>
      </c>
      <c r="C27" s="251">
        <f t="shared" si="2"/>
        <v>21641</v>
      </c>
      <c r="D27" s="251"/>
      <c r="E27" s="251">
        <f>21641</f>
        <v>21641</v>
      </c>
      <c r="F27" s="251"/>
      <c r="G27" s="139"/>
    </row>
    <row r="28" spans="1:7" ht="12.75">
      <c r="A28" s="311" t="s">
        <v>977</v>
      </c>
      <c r="B28" s="314" t="s">
        <v>977</v>
      </c>
      <c r="C28" s="251">
        <f t="shared" si="2"/>
        <v>4124732</v>
      </c>
      <c r="D28" s="251">
        <f>109458+79455+481700+797073+1734502</f>
        <v>3202188</v>
      </c>
      <c r="E28" s="251">
        <f>7589</f>
        <v>7589</v>
      </c>
      <c r="F28" s="251">
        <f>877552</f>
        <v>877552</v>
      </c>
      <c r="G28" s="139">
        <f>37403</f>
        <v>37403</v>
      </c>
    </row>
    <row r="29" spans="1:7" ht="12.75">
      <c r="A29" s="311" t="s">
        <v>978</v>
      </c>
      <c r="B29" s="314" t="s">
        <v>978</v>
      </c>
      <c r="C29" s="251">
        <f t="shared" si="2"/>
        <v>14765</v>
      </c>
      <c r="D29" s="251"/>
      <c r="E29" s="251">
        <f>14765</f>
        <v>14765</v>
      </c>
      <c r="F29" s="251"/>
      <c r="G29" s="139"/>
    </row>
    <row r="30" spans="1:7" ht="12.75">
      <c r="A30" s="311" t="s">
        <v>979</v>
      </c>
      <c r="B30" s="314" t="s">
        <v>979</v>
      </c>
      <c r="C30" s="251">
        <f aca="true" t="shared" si="3" ref="C30">SUM(D30:G30)</f>
        <v>70868</v>
      </c>
      <c r="D30" s="251">
        <f>70868</f>
        <v>70868</v>
      </c>
      <c r="E30" s="251"/>
      <c r="F30" s="251"/>
      <c r="G30" s="139"/>
    </row>
    <row r="31" spans="1:7" ht="12.75">
      <c r="A31" s="311" t="s">
        <v>980</v>
      </c>
      <c r="B31" s="314" t="s">
        <v>980</v>
      </c>
      <c r="C31" s="251">
        <f aca="true" t="shared" si="4" ref="C31:C34">SUM(D31:G31)</f>
        <v>492230</v>
      </c>
      <c r="D31" s="251">
        <f>403985</f>
        <v>403985</v>
      </c>
      <c r="E31" s="251">
        <f>86758</f>
        <v>86758</v>
      </c>
      <c r="F31" s="251"/>
      <c r="G31" s="139">
        <f>1487</f>
        <v>1487</v>
      </c>
    </row>
    <row r="32" spans="1:7" ht="12.75">
      <c r="A32" s="311" t="s">
        <v>981</v>
      </c>
      <c r="B32" s="314" t="s">
        <v>981</v>
      </c>
      <c r="C32" s="251">
        <f t="shared" si="4"/>
        <v>965624</v>
      </c>
      <c r="D32" s="251"/>
      <c r="E32" s="251">
        <f>767417</f>
        <v>767417</v>
      </c>
      <c r="F32" s="251">
        <f>198207</f>
        <v>198207</v>
      </c>
      <c r="G32" s="139"/>
    </row>
    <row r="33" spans="1:7" ht="12.75">
      <c r="A33" s="311" t="s">
        <v>982</v>
      </c>
      <c r="B33" s="314" t="s">
        <v>982</v>
      </c>
      <c r="C33" s="251">
        <f t="shared" si="4"/>
        <v>8556322</v>
      </c>
      <c r="D33" s="251">
        <f>202452+488738+45005</f>
        <v>736195</v>
      </c>
      <c r="E33" s="251">
        <f>2223+25265+88442+6128295</f>
        <v>6244225</v>
      </c>
      <c r="F33" s="251">
        <f>-12308+8783</f>
        <v>-3525</v>
      </c>
      <c r="G33" s="139">
        <f>227+1586102-6902</f>
        <v>1579427</v>
      </c>
    </row>
    <row r="34" spans="1:7" ht="12.75">
      <c r="A34" s="317" t="s">
        <v>983</v>
      </c>
      <c r="B34" s="312" t="s">
        <v>983</v>
      </c>
      <c r="C34" s="251">
        <f t="shared" si="4"/>
        <v>3457722</v>
      </c>
      <c r="D34" s="251">
        <f>2976428+43029</f>
        <v>3019457</v>
      </c>
      <c r="E34" s="251">
        <f>235136</f>
        <v>235136</v>
      </c>
      <c r="F34" s="251"/>
      <c r="G34" s="139">
        <f>203129</f>
        <v>203129</v>
      </c>
    </row>
    <row r="35" spans="1:7" ht="12.75">
      <c r="A35" s="318"/>
      <c r="B35" s="251"/>
      <c r="C35" s="251"/>
      <c r="D35" s="251"/>
      <c r="E35" s="251"/>
      <c r="F35" s="251"/>
      <c r="G35" s="139"/>
    </row>
    <row r="36" spans="1:7" ht="12.75">
      <c r="A36" s="318"/>
      <c r="B36" s="251"/>
      <c r="C36" s="251"/>
      <c r="D36" s="251"/>
      <c r="E36" s="251"/>
      <c r="F36" s="251"/>
      <c r="G36" s="139"/>
    </row>
    <row r="37" spans="1:7" ht="12.75">
      <c r="A37" s="318"/>
      <c r="B37" s="251"/>
      <c r="C37" s="251"/>
      <c r="D37" s="251"/>
      <c r="E37" s="251"/>
      <c r="F37" s="251"/>
      <c r="G37" s="139"/>
    </row>
    <row r="38" spans="1:7" ht="12.75">
      <c r="A38" s="318"/>
      <c r="B38" s="251"/>
      <c r="C38" s="251"/>
      <c r="D38" s="251"/>
      <c r="E38" s="251"/>
      <c r="F38" s="251"/>
      <c r="G38" s="139"/>
    </row>
    <row r="39" spans="1:7" ht="12.75">
      <c r="A39" s="318"/>
      <c r="B39" s="251"/>
      <c r="C39" s="251"/>
      <c r="D39" s="251"/>
      <c r="E39" s="251"/>
      <c r="F39" s="251"/>
      <c r="G39" s="139"/>
    </row>
    <row r="40" spans="1:7" ht="12.75">
      <c r="A40" s="318"/>
      <c r="B40" s="251"/>
      <c r="C40" s="251"/>
      <c r="D40" s="251"/>
      <c r="E40" s="251"/>
      <c r="F40" s="251"/>
      <c r="G40" s="139"/>
    </row>
    <row r="41" spans="1:7" ht="12.75">
      <c r="A41" s="318"/>
      <c r="B41" s="251"/>
      <c r="C41" s="251"/>
      <c r="D41" s="251"/>
      <c r="E41" s="251"/>
      <c r="F41" s="251"/>
      <c r="G41" s="139"/>
    </row>
    <row r="42" spans="1:7" ht="12.75">
      <c r="A42" s="318"/>
      <c r="B42" s="251"/>
      <c r="C42" s="251"/>
      <c r="D42" s="251"/>
      <c r="E42" s="251"/>
      <c r="F42" s="251"/>
      <c r="G42" s="139"/>
    </row>
    <row r="43" spans="1:7" ht="12.75">
      <c r="A43" s="318"/>
      <c r="B43" s="251"/>
      <c r="C43" s="251"/>
      <c r="D43" s="251"/>
      <c r="E43" s="251"/>
      <c r="F43" s="251"/>
      <c r="G43" s="139"/>
    </row>
    <row r="44" spans="1:7" ht="12.75">
      <c r="A44" s="318"/>
      <c r="B44" s="251"/>
      <c r="C44" s="251"/>
      <c r="D44" s="251"/>
      <c r="E44" s="251"/>
      <c r="F44" s="251"/>
      <c r="G44" s="139"/>
    </row>
    <row r="45" spans="1:7" ht="12.75">
      <c r="A45" s="318"/>
      <c r="B45" s="251"/>
      <c r="C45" s="251"/>
      <c r="D45" s="251"/>
      <c r="E45" s="251"/>
      <c r="F45" s="251"/>
      <c r="G45" s="139"/>
    </row>
    <row r="46" spans="1:7" ht="12.75">
      <c r="A46" s="318"/>
      <c r="B46" s="251"/>
      <c r="C46" s="251"/>
      <c r="D46" s="251"/>
      <c r="E46" s="251"/>
      <c r="F46" s="251"/>
      <c r="G46" s="139"/>
    </row>
    <row r="47" spans="1:7" ht="12.75">
      <c r="A47" s="318"/>
      <c r="B47" s="251"/>
      <c r="C47" s="251"/>
      <c r="D47" s="251"/>
      <c r="E47" s="251"/>
      <c r="F47" s="251"/>
      <c r="G47" s="139"/>
    </row>
    <row r="48" spans="1:7" ht="12.75">
      <c r="A48" s="318"/>
      <c r="B48" s="251"/>
      <c r="C48" s="251"/>
      <c r="D48" s="251"/>
      <c r="E48" s="251"/>
      <c r="F48" s="251"/>
      <c r="G48" s="139"/>
    </row>
    <row r="49" spans="1:7" ht="12.75">
      <c r="A49" s="318"/>
      <c r="B49" s="251"/>
      <c r="C49" s="251"/>
      <c r="D49" s="251"/>
      <c r="E49" s="251"/>
      <c r="F49" s="251"/>
      <c r="G49" s="139"/>
    </row>
    <row r="50" spans="1:7" ht="12.75">
      <c r="A50" s="318"/>
      <c r="B50" s="251"/>
      <c r="C50" s="251"/>
      <c r="D50" s="251"/>
      <c r="E50" s="251"/>
      <c r="F50" s="251"/>
      <c r="G50" s="139"/>
    </row>
    <row r="51" spans="1:7" ht="12.75">
      <c r="A51" s="318"/>
      <c r="B51" s="251"/>
      <c r="C51" s="251"/>
      <c r="D51" s="251"/>
      <c r="E51" s="251"/>
      <c r="F51" s="251"/>
      <c r="G51" s="139"/>
    </row>
    <row r="52" spans="1:7" ht="12.75">
      <c r="A52" s="318"/>
      <c r="B52" s="251"/>
      <c r="C52" s="251"/>
      <c r="D52" s="251"/>
      <c r="E52" s="251"/>
      <c r="F52" s="251"/>
      <c r="G52" s="139"/>
    </row>
    <row r="53" spans="1:7" ht="12.75">
      <c r="A53" s="318"/>
      <c r="B53" s="251"/>
      <c r="C53" s="251"/>
      <c r="D53" s="251"/>
      <c r="E53" s="251"/>
      <c r="F53" s="251"/>
      <c r="G53" s="139"/>
    </row>
    <row r="54" spans="1:7" ht="12.75">
      <c r="A54" s="318"/>
      <c r="B54" s="251"/>
      <c r="C54" s="251"/>
      <c r="D54" s="251"/>
      <c r="E54" s="251"/>
      <c r="F54" s="251"/>
      <c r="G54" s="139"/>
    </row>
    <row r="55" spans="1:7" ht="12.75">
      <c r="A55" s="318"/>
      <c r="B55" s="251"/>
      <c r="C55" s="251"/>
      <c r="D55" s="251"/>
      <c r="E55" s="251"/>
      <c r="F55" s="251"/>
      <c r="G55" s="139"/>
    </row>
    <row r="56" spans="1:7" ht="12.75">
      <c r="A56" s="318"/>
      <c r="B56" s="251"/>
      <c r="C56" s="251"/>
      <c r="D56" s="251"/>
      <c r="E56" s="251"/>
      <c r="F56" s="251"/>
      <c r="G56" s="139"/>
    </row>
    <row r="57" spans="1:7" ht="12.75">
      <c r="A57" s="318"/>
      <c r="B57" s="251"/>
      <c r="C57" s="251"/>
      <c r="D57" s="251"/>
      <c r="E57" s="251"/>
      <c r="F57" s="251"/>
      <c r="G57" s="139"/>
    </row>
    <row r="58" spans="1:7" ht="12.75">
      <c r="A58" s="318"/>
      <c r="B58" s="251"/>
      <c r="C58" s="251"/>
      <c r="D58" s="251"/>
      <c r="E58" s="251"/>
      <c r="F58" s="251"/>
      <c r="G58" s="139"/>
    </row>
    <row r="59" spans="1:7" ht="12.75">
      <c r="A59" s="318"/>
      <c r="B59" s="251"/>
      <c r="C59" s="251"/>
      <c r="D59" s="251"/>
      <c r="E59" s="251"/>
      <c r="F59" s="251"/>
      <c r="G59" s="139"/>
    </row>
    <row r="60" spans="1:7" ht="12.75">
      <c r="A60" s="318"/>
      <c r="B60" s="251"/>
      <c r="C60" s="251"/>
      <c r="D60" s="251"/>
      <c r="E60" s="251"/>
      <c r="F60" s="251"/>
      <c r="G60" s="139"/>
    </row>
    <row r="61" spans="1:7" ht="12.75">
      <c r="A61" s="318"/>
      <c r="B61" s="251"/>
      <c r="C61" s="251"/>
      <c r="D61" s="251"/>
      <c r="E61" s="251"/>
      <c r="F61" s="251"/>
      <c r="G61" s="139"/>
    </row>
    <row r="62" spans="1:7" ht="12.75">
      <c r="A62" s="318"/>
      <c r="B62" s="251"/>
      <c r="C62" s="251"/>
      <c r="D62" s="251"/>
      <c r="E62" s="251"/>
      <c r="F62" s="251"/>
      <c r="G62" s="139"/>
    </row>
    <row r="63" spans="1:7" ht="12.75">
      <c r="A63" s="318"/>
      <c r="B63" s="251"/>
      <c r="C63" s="251"/>
      <c r="D63" s="251"/>
      <c r="E63" s="251"/>
      <c r="F63" s="251"/>
      <c r="G63" s="139"/>
    </row>
    <row r="64" spans="1:7" ht="12.75">
      <c r="A64" s="318"/>
      <c r="B64" s="251"/>
      <c r="C64" s="251"/>
      <c r="D64" s="251"/>
      <c r="E64" s="251"/>
      <c r="F64" s="251"/>
      <c r="G64" s="139"/>
    </row>
    <row r="65" spans="1:7" ht="12.75">
      <c r="A65" s="318"/>
      <c r="B65" s="251"/>
      <c r="C65" s="251"/>
      <c r="D65" s="251"/>
      <c r="E65" s="251"/>
      <c r="F65" s="251"/>
      <c r="G65" s="139"/>
    </row>
    <row r="66" spans="1:7" ht="12.75">
      <c r="A66" s="318"/>
      <c r="B66" s="251"/>
      <c r="C66" s="251"/>
      <c r="D66" s="251"/>
      <c r="E66" s="251"/>
      <c r="F66" s="251"/>
      <c r="G66" s="139"/>
    </row>
    <row r="67" spans="1:7" ht="12.75">
      <c r="A67" s="318"/>
      <c r="B67" s="251"/>
      <c r="C67" s="251"/>
      <c r="D67" s="251"/>
      <c r="E67" s="251"/>
      <c r="F67" s="251"/>
      <c r="G67" s="139"/>
    </row>
    <row r="68" spans="1:7" ht="12.75">
      <c r="A68" s="318"/>
      <c r="B68" s="251"/>
      <c r="C68" s="251"/>
      <c r="D68" s="251"/>
      <c r="E68" s="251"/>
      <c r="F68" s="251"/>
      <c r="G68" s="139"/>
    </row>
    <row r="69" spans="1:7" ht="12.75">
      <c r="A69" s="318"/>
      <c r="B69" s="251"/>
      <c r="C69" s="251"/>
      <c r="D69" s="251"/>
      <c r="E69" s="251"/>
      <c r="F69" s="251"/>
      <c r="G69" s="139"/>
    </row>
    <row r="70" spans="1:7" ht="12.75">
      <c r="A70" s="318"/>
      <c r="B70" s="251"/>
      <c r="C70" s="251"/>
      <c r="D70" s="251"/>
      <c r="E70" s="251"/>
      <c r="F70" s="251"/>
      <c r="G70" s="139"/>
    </row>
    <row r="71" spans="1:7" ht="12.75">
      <c r="A71" s="318"/>
      <c r="B71" s="251"/>
      <c r="C71" s="251"/>
      <c r="D71" s="251"/>
      <c r="E71" s="251"/>
      <c r="F71" s="251"/>
      <c r="G71" s="139"/>
    </row>
    <row r="72" spans="1:7" ht="12.75">
      <c r="A72" s="318"/>
      <c r="B72" s="251"/>
      <c r="C72" s="251"/>
      <c r="D72" s="251"/>
      <c r="E72" s="251"/>
      <c r="F72" s="251"/>
      <c r="G72" s="139"/>
    </row>
    <row r="73" spans="1:7" ht="12.75">
      <c r="A73" s="318"/>
      <c r="B73" s="251"/>
      <c r="C73" s="251"/>
      <c r="D73" s="251"/>
      <c r="E73" s="251"/>
      <c r="F73" s="251"/>
      <c r="G73" s="139"/>
    </row>
    <row r="74" spans="1:7" ht="12.75">
      <c r="A74" s="318"/>
      <c r="B74" s="251"/>
      <c r="C74" s="251"/>
      <c r="D74" s="251"/>
      <c r="E74" s="251"/>
      <c r="F74" s="251"/>
      <c r="G74" s="139"/>
    </row>
    <row r="75" spans="1:7" ht="12.75">
      <c r="A75" s="318"/>
      <c r="B75" s="251"/>
      <c r="C75" s="251"/>
      <c r="D75" s="251"/>
      <c r="E75" s="251"/>
      <c r="F75" s="251"/>
      <c r="G75" s="139"/>
    </row>
    <row r="76" spans="1:7" ht="12.75">
      <c r="A76" s="318"/>
      <c r="B76" s="251"/>
      <c r="C76" s="251"/>
      <c r="D76" s="251"/>
      <c r="E76" s="251"/>
      <c r="F76" s="251"/>
      <c r="G76" s="139"/>
    </row>
    <row r="77" spans="1:7" ht="12.75">
      <c r="A77" s="318"/>
      <c r="B77" s="251"/>
      <c r="C77" s="251"/>
      <c r="D77" s="251"/>
      <c r="E77" s="251"/>
      <c r="F77" s="251"/>
      <c r="G77" s="139"/>
    </row>
    <row r="78" spans="1:7" ht="12.75">
      <c r="A78" s="318"/>
      <c r="B78" s="251"/>
      <c r="C78" s="251"/>
      <c r="D78" s="251"/>
      <c r="E78" s="251"/>
      <c r="F78" s="251"/>
      <c r="G78" s="139"/>
    </row>
    <row r="79" spans="1:7" ht="12.75">
      <c r="A79" s="318"/>
      <c r="B79" s="251"/>
      <c r="C79" s="251"/>
      <c r="D79" s="251"/>
      <c r="E79" s="251"/>
      <c r="F79" s="251"/>
      <c r="G79" s="139"/>
    </row>
    <row r="80" spans="1:7" ht="12.75">
      <c r="A80" s="318"/>
      <c r="B80" s="251"/>
      <c r="C80" s="251"/>
      <c r="D80" s="251"/>
      <c r="E80" s="251"/>
      <c r="F80" s="251"/>
      <c r="G80" s="139"/>
    </row>
    <row r="81" spans="1:7" ht="12.75">
      <c r="A81" s="318"/>
      <c r="B81" s="251"/>
      <c r="C81" s="251"/>
      <c r="D81" s="251"/>
      <c r="E81" s="251"/>
      <c r="F81" s="251"/>
      <c r="G81" s="139"/>
    </row>
    <row r="82" spans="1:7" ht="12.75">
      <c r="A82" s="318"/>
      <c r="B82" s="251"/>
      <c r="C82" s="251"/>
      <c r="D82" s="251"/>
      <c r="E82" s="251"/>
      <c r="F82" s="251"/>
      <c r="G82" s="139"/>
    </row>
    <row r="83" spans="1:7" ht="12.75">
      <c r="A83" s="318"/>
      <c r="B83" s="251"/>
      <c r="C83" s="251"/>
      <c r="D83" s="251"/>
      <c r="E83" s="251"/>
      <c r="F83" s="251"/>
      <c r="G83" s="139"/>
    </row>
    <row r="84" spans="1:7" ht="12.75">
      <c r="A84" s="318"/>
      <c r="B84" s="251"/>
      <c r="C84" s="251"/>
      <c r="D84" s="251"/>
      <c r="E84" s="251"/>
      <c r="F84" s="251"/>
      <c r="G84" s="139"/>
    </row>
    <row r="85" spans="1:7" ht="12.75">
      <c r="A85" s="318"/>
      <c r="B85" s="251"/>
      <c r="C85" s="251"/>
      <c r="D85" s="251"/>
      <c r="E85" s="251"/>
      <c r="F85" s="251"/>
      <c r="G85" s="139"/>
    </row>
    <row r="86" spans="1:7" ht="12.75">
      <c r="A86" s="318"/>
      <c r="B86" s="251"/>
      <c r="C86" s="251"/>
      <c r="D86" s="251"/>
      <c r="E86" s="251"/>
      <c r="F86" s="251"/>
      <c r="G86" s="139"/>
    </row>
    <row r="87" spans="1:7" ht="12.75">
      <c r="A87" s="318"/>
      <c r="B87" s="251"/>
      <c r="C87" s="251"/>
      <c r="D87" s="251"/>
      <c r="E87" s="251"/>
      <c r="F87" s="251"/>
      <c r="G87" s="139"/>
    </row>
    <row r="88" spans="1:7" ht="12.75">
      <c r="A88" s="318"/>
      <c r="B88" s="251"/>
      <c r="C88" s="251"/>
      <c r="D88" s="251"/>
      <c r="E88" s="251"/>
      <c r="F88" s="251"/>
      <c r="G88" s="139"/>
    </row>
    <row r="89" spans="1:7" ht="12.75">
      <c r="A89" s="318"/>
      <c r="B89" s="251"/>
      <c r="C89" s="251"/>
      <c r="D89" s="251"/>
      <c r="E89" s="251"/>
      <c r="F89" s="251"/>
      <c r="G89" s="139"/>
    </row>
    <row r="90" spans="1:7" ht="12.75">
      <c r="A90" s="318"/>
      <c r="B90" s="251"/>
      <c r="C90" s="251"/>
      <c r="D90" s="251"/>
      <c r="E90" s="251"/>
      <c r="F90" s="251"/>
      <c r="G90" s="139"/>
    </row>
    <row r="91" spans="1:7" ht="12.75">
      <c r="A91" s="318"/>
      <c r="B91" s="251"/>
      <c r="C91" s="251"/>
      <c r="D91" s="251"/>
      <c r="E91" s="251"/>
      <c r="F91" s="251"/>
      <c r="G91" s="139"/>
    </row>
    <row r="92" spans="1:7" ht="12.75">
      <c r="A92" s="318"/>
      <c r="B92" s="251"/>
      <c r="C92" s="251"/>
      <c r="D92" s="251"/>
      <c r="E92" s="251"/>
      <c r="F92" s="251"/>
      <c r="G92" s="139"/>
    </row>
    <row r="93" spans="1:7" ht="12.75">
      <c r="A93" s="318"/>
      <c r="B93" s="251"/>
      <c r="C93" s="251"/>
      <c r="D93" s="251"/>
      <c r="E93" s="251"/>
      <c r="F93" s="251"/>
      <c r="G93" s="139"/>
    </row>
    <row r="94" spans="1:7" ht="12.75">
      <c r="A94" s="318"/>
      <c r="B94" s="251"/>
      <c r="C94" s="251"/>
      <c r="D94" s="251"/>
      <c r="E94" s="251"/>
      <c r="F94" s="251"/>
      <c r="G94" s="139"/>
    </row>
    <row r="95" spans="1:7" ht="12.75">
      <c r="A95" s="318"/>
      <c r="B95" s="251"/>
      <c r="C95" s="251"/>
      <c r="D95" s="251"/>
      <c r="E95" s="251"/>
      <c r="F95" s="251"/>
      <c r="G95" s="139"/>
    </row>
    <row r="96" spans="1:7" ht="12.75">
      <c r="A96" s="318"/>
      <c r="B96" s="251"/>
      <c r="C96" s="251"/>
      <c r="D96" s="251"/>
      <c r="E96" s="251"/>
      <c r="F96" s="251"/>
      <c r="G96" s="139"/>
    </row>
    <row r="97" spans="1:7" ht="12.75">
      <c r="A97" s="318"/>
      <c r="B97" s="251"/>
      <c r="C97" s="251"/>
      <c r="D97" s="251"/>
      <c r="E97" s="251"/>
      <c r="F97" s="251"/>
      <c r="G97" s="139"/>
    </row>
    <row r="98" spans="1:7" ht="12.75">
      <c r="A98" s="318"/>
      <c r="B98" s="251"/>
      <c r="C98" s="251"/>
      <c r="D98" s="251"/>
      <c r="E98" s="251"/>
      <c r="F98" s="251"/>
      <c r="G98" s="139"/>
    </row>
    <row r="99" spans="1:7" ht="12.75">
      <c r="A99" s="318"/>
      <c r="B99" s="251"/>
      <c r="C99" s="251"/>
      <c r="D99" s="251"/>
      <c r="E99" s="251"/>
      <c r="F99" s="251"/>
      <c r="G99" s="139"/>
    </row>
    <row r="100" spans="1:7" ht="12.75">
      <c r="A100" s="318"/>
      <c r="B100" s="251"/>
      <c r="C100" s="251"/>
      <c r="D100" s="251"/>
      <c r="E100" s="251"/>
      <c r="F100" s="251"/>
      <c r="G100" s="139"/>
    </row>
    <row r="101" spans="1:7" ht="12.75">
      <c r="A101" s="318"/>
      <c r="B101" s="251"/>
      <c r="C101" s="251"/>
      <c r="D101" s="251"/>
      <c r="E101" s="251"/>
      <c r="F101" s="251"/>
      <c r="G101" s="139"/>
    </row>
    <row r="102" spans="1:7" ht="12.75">
      <c r="A102" s="318"/>
      <c r="B102" s="251"/>
      <c r="C102" s="251"/>
      <c r="D102" s="251"/>
      <c r="E102" s="251"/>
      <c r="F102" s="251"/>
      <c r="G102" s="139"/>
    </row>
    <row r="103" spans="1:7" ht="12.75">
      <c r="A103" s="318"/>
      <c r="B103" s="251"/>
      <c r="C103" s="251"/>
      <c r="D103" s="251"/>
      <c r="E103" s="251"/>
      <c r="F103" s="251"/>
      <c r="G103" s="139"/>
    </row>
    <row r="104" spans="1:7" ht="12.75">
      <c r="A104" s="318"/>
      <c r="B104" s="251"/>
      <c r="C104" s="251"/>
      <c r="D104" s="251"/>
      <c r="E104" s="251"/>
      <c r="F104" s="251"/>
      <c r="G104" s="139"/>
    </row>
    <row r="105" spans="1:7" ht="12.75">
      <c r="A105" s="318"/>
      <c r="B105" s="251"/>
      <c r="C105" s="251"/>
      <c r="D105" s="251"/>
      <c r="E105" s="251"/>
      <c r="F105" s="251"/>
      <c r="G105" s="139"/>
    </row>
    <row r="106" spans="1:7" ht="12.75">
      <c r="A106" s="318"/>
      <c r="B106" s="251"/>
      <c r="C106" s="251"/>
      <c r="D106" s="251"/>
      <c r="E106" s="251"/>
      <c r="F106" s="251"/>
      <c r="G106" s="139"/>
    </row>
    <row r="107" spans="1:7" ht="12.75">
      <c r="A107" s="318"/>
      <c r="B107" s="251"/>
      <c r="C107" s="251"/>
      <c r="D107" s="251"/>
      <c r="E107" s="251"/>
      <c r="F107" s="251"/>
      <c r="G107" s="139"/>
    </row>
    <row r="108" spans="1:7" ht="12.75">
      <c r="A108" s="318"/>
      <c r="B108" s="251"/>
      <c r="C108" s="251"/>
      <c r="D108" s="251"/>
      <c r="E108" s="251"/>
      <c r="F108" s="251"/>
      <c r="G108" s="139"/>
    </row>
    <row r="109" spans="1:7" ht="12.75">
      <c r="A109" s="318"/>
      <c r="B109" s="251"/>
      <c r="C109" s="251"/>
      <c r="D109" s="251"/>
      <c r="E109" s="251"/>
      <c r="F109" s="251"/>
      <c r="G109" s="139"/>
    </row>
    <row r="110" spans="1:7" ht="12.75">
      <c r="A110" s="318"/>
      <c r="B110" s="251"/>
      <c r="C110" s="251"/>
      <c r="D110" s="251"/>
      <c r="E110" s="251"/>
      <c r="F110" s="251"/>
      <c r="G110" s="139"/>
    </row>
    <row r="111" spans="1:7" ht="12.75">
      <c r="A111" s="318"/>
      <c r="B111" s="251"/>
      <c r="C111" s="251"/>
      <c r="D111" s="251"/>
      <c r="E111" s="251"/>
      <c r="F111" s="251"/>
      <c r="G111" s="139"/>
    </row>
    <row r="112" spans="1:7" ht="12.75">
      <c r="A112" s="318"/>
      <c r="B112" s="251"/>
      <c r="C112" s="251"/>
      <c r="D112" s="251"/>
      <c r="E112" s="251"/>
      <c r="F112" s="251"/>
      <c r="G112" s="139"/>
    </row>
    <row r="113" spans="1:7" ht="12.75">
      <c r="A113" s="318"/>
      <c r="B113" s="251"/>
      <c r="C113" s="251"/>
      <c r="D113" s="251"/>
      <c r="E113" s="251"/>
      <c r="F113" s="251"/>
      <c r="G113" s="139"/>
    </row>
    <row r="114" spans="1:7" ht="12.75">
      <c r="A114" s="318"/>
      <c r="B114" s="251"/>
      <c r="C114" s="251"/>
      <c r="D114" s="251"/>
      <c r="E114" s="251"/>
      <c r="F114" s="251"/>
      <c r="G114" s="139"/>
    </row>
    <row r="115" spans="1:7" ht="12.75">
      <c r="A115" s="318"/>
      <c r="B115" s="251"/>
      <c r="C115" s="251"/>
      <c r="D115" s="251"/>
      <c r="E115" s="251"/>
      <c r="F115" s="251"/>
      <c r="G115" s="139"/>
    </row>
    <row r="116" spans="1:7" ht="12.75">
      <c r="A116" s="318"/>
      <c r="B116" s="251"/>
      <c r="C116" s="251"/>
      <c r="D116" s="251"/>
      <c r="E116" s="251"/>
      <c r="F116" s="251"/>
      <c r="G116" s="139"/>
    </row>
    <row r="117" spans="1:7" ht="12.75">
      <c r="A117" s="318"/>
      <c r="B117" s="251"/>
      <c r="C117" s="251"/>
      <c r="D117" s="251"/>
      <c r="E117" s="251"/>
      <c r="F117" s="251"/>
      <c r="G117" s="139"/>
    </row>
    <row r="118" spans="1:7" ht="12.75">
      <c r="A118" s="318"/>
      <c r="B118" s="251"/>
      <c r="C118" s="251"/>
      <c r="D118" s="251"/>
      <c r="E118" s="251"/>
      <c r="F118" s="251"/>
      <c r="G118" s="139"/>
    </row>
    <row r="119" spans="1:7" ht="12.75">
      <c r="A119" s="318"/>
      <c r="B119" s="251"/>
      <c r="C119" s="251"/>
      <c r="D119" s="251"/>
      <c r="E119" s="251"/>
      <c r="F119" s="251"/>
      <c r="G119" s="139"/>
    </row>
    <row r="120" spans="1:7" ht="12.75">
      <c r="A120" s="318"/>
      <c r="B120" s="251"/>
      <c r="C120" s="251"/>
      <c r="D120" s="251"/>
      <c r="E120" s="251"/>
      <c r="F120" s="251"/>
      <c r="G120" s="139"/>
    </row>
    <row r="121" spans="1:7" ht="12.75">
      <c r="A121" s="318"/>
      <c r="B121" s="251"/>
      <c r="C121" s="251"/>
      <c r="D121" s="251"/>
      <c r="E121" s="251"/>
      <c r="F121" s="251"/>
      <c r="G121" s="139"/>
    </row>
    <row r="122" spans="1:7" ht="12.75">
      <c r="A122" s="318"/>
      <c r="B122" s="251"/>
      <c r="C122" s="251"/>
      <c r="D122" s="251"/>
      <c r="E122" s="251"/>
      <c r="F122" s="251"/>
      <c r="G122" s="139"/>
    </row>
    <row r="123" spans="1:7" ht="12.75">
      <c r="A123" s="318"/>
      <c r="B123" s="251"/>
      <c r="C123" s="251"/>
      <c r="D123" s="251"/>
      <c r="E123" s="251"/>
      <c r="F123" s="251"/>
      <c r="G123" s="139"/>
    </row>
    <row r="124" spans="1:7" ht="12.75">
      <c r="A124" s="318"/>
      <c r="B124" s="251"/>
      <c r="C124" s="251"/>
      <c r="D124" s="251"/>
      <c r="E124" s="251"/>
      <c r="F124" s="251"/>
      <c r="G124" s="139"/>
    </row>
    <row r="125" spans="1:7" ht="12.75">
      <c r="A125" s="318"/>
      <c r="B125" s="251"/>
      <c r="C125" s="251"/>
      <c r="D125" s="251"/>
      <c r="E125" s="251"/>
      <c r="F125" s="251"/>
      <c r="G125" s="139"/>
    </row>
    <row r="126" spans="1:7" ht="12.75">
      <c r="A126" s="318"/>
      <c r="B126" s="251"/>
      <c r="C126" s="251"/>
      <c r="D126" s="251"/>
      <c r="E126" s="251"/>
      <c r="F126" s="251"/>
      <c r="G126" s="139"/>
    </row>
    <row r="127" spans="1:7" ht="12.75">
      <c r="A127" s="318"/>
      <c r="B127" s="251"/>
      <c r="C127" s="251"/>
      <c r="D127" s="251"/>
      <c r="E127" s="251"/>
      <c r="F127" s="251"/>
      <c r="G127" s="139"/>
    </row>
    <row r="128" spans="1:7" ht="12.75">
      <c r="A128" s="318"/>
      <c r="B128" s="251"/>
      <c r="C128" s="251"/>
      <c r="D128" s="251"/>
      <c r="E128" s="251"/>
      <c r="F128" s="251"/>
      <c r="G128" s="139"/>
    </row>
    <row r="129" spans="1:7" ht="12.75">
      <c r="A129" s="318"/>
      <c r="B129" s="251"/>
      <c r="C129" s="251"/>
      <c r="D129" s="251"/>
      <c r="E129" s="251"/>
      <c r="F129" s="251"/>
      <c r="G129" s="139"/>
    </row>
    <row r="130" spans="1:7" ht="12.75">
      <c r="A130" s="318"/>
      <c r="B130" s="251"/>
      <c r="C130" s="251"/>
      <c r="D130" s="251"/>
      <c r="E130" s="251"/>
      <c r="F130" s="251"/>
      <c r="G130" s="139"/>
    </row>
    <row r="131" spans="1:7" ht="12.75">
      <c r="A131" s="318"/>
      <c r="B131" s="251"/>
      <c r="C131" s="251"/>
      <c r="D131" s="251"/>
      <c r="E131" s="251"/>
      <c r="F131" s="251"/>
      <c r="G131" s="139"/>
    </row>
    <row r="132" spans="1:7" ht="12.75">
      <c r="A132" s="318"/>
      <c r="B132" s="251"/>
      <c r="C132" s="251"/>
      <c r="D132" s="251"/>
      <c r="E132" s="251"/>
      <c r="F132" s="251"/>
      <c r="G132" s="139"/>
    </row>
    <row r="133" spans="1:7" ht="12.75">
      <c r="A133" s="318"/>
      <c r="B133" s="251"/>
      <c r="C133" s="251"/>
      <c r="D133" s="251"/>
      <c r="E133" s="251"/>
      <c r="F133" s="251"/>
      <c r="G133" s="139"/>
    </row>
    <row r="134" spans="1:7" ht="12.75">
      <c r="A134" s="318"/>
      <c r="B134" s="251"/>
      <c r="C134" s="251"/>
      <c r="D134" s="251"/>
      <c r="E134" s="251"/>
      <c r="F134" s="251"/>
      <c r="G134" s="139"/>
    </row>
    <row r="135" spans="1:7" ht="12.75">
      <c r="A135" s="318"/>
      <c r="B135" s="251"/>
      <c r="C135" s="251"/>
      <c r="D135" s="251"/>
      <c r="E135" s="251"/>
      <c r="F135" s="251"/>
      <c r="G135" s="139"/>
    </row>
    <row r="136" spans="1:7" ht="12.75">
      <c r="A136" s="318"/>
      <c r="B136" s="251"/>
      <c r="C136" s="251"/>
      <c r="D136" s="251"/>
      <c r="E136" s="251"/>
      <c r="F136" s="251"/>
      <c r="G136" s="139"/>
    </row>
    <row r="137" spans="1:7" ht="12.75">
      <c r="A137" s="318"/>
      <c r="B137" s="251"/>
      <c r="C137" s="251"/>
      <c r="D137" s="251"/>
      <c r="E137" s="251"/>
      <c r="F137" s="251"/>
      <c r="G137" s="139"/>
    </row>
    <row r="138" spans="1:7" ht="12.75">
      <c r="A138" s="318"/>
      <c r="B138" s="251"/>
      <c r="C138" s="251"/>
      <c r="D138" s="251"/>
      <c r="E138" s="251"/>
      <c r="F138" s="251"/>
      <c r="G138" s="139"/>
    </row>
    <row r="139" spans="1:7" ht="12.75">
      <c r="A139" s="318"/>
      <c r="B139" s="251"/>
      <c r="C139" s="251"/>
      <c r="D139" s="251"/>
      <c r="E139" s="251"/>
      <c r="F139" s="251"/>
      <c r="G139" s="139"/>
    </row>
    <row r="140" spans="1:7" ht="12.75">
      <c r="A140" s="318"/>
      <c r="B140" s="251"/>
      <c r="C140" s="251"/>
      <c r="D140" s="251"/>
      <c r="E140" s="251"/>
      <c r="F140" s="251"/>
      <c r="G140" s="139"/>
    </row>
    <row r="141" spans="1:7" ht="12.75">
      <c r="A141" s="318"/>
      <c r="B141" s="251"/>
      <c r="C141" s="251"/>
      <c r="D141" s="251"/>
      <c r="E141" s="251"/>
      <c r="F141" s="251"/>
      <c r="G141" s="139"/>
    </row>
    <row r="142" spans="1:7" ht="12.75">
      <c r="A142" s="318"/>
      <c r="B142" s="251"/>
      <c r="C142" s="251"/>
      <c r="D142" s="251"/>
      <c r="E142" s="251"/>
      <c r="F142" s="251"/>
      <c r="G142" s="139"/>
    </row>
    <row r="143" spans="1:7" ht="12.75">
      <c r="A143" s="318"/>
      <c r="B143" s="251"/>
      <c r="C143" s="251"/>
      <c r="D143" s="251"/>
      <c r="E143" s="251"/>
      <c r="F143" s="251"/>
      <c r="G143" s="139"/>
    </row>
    <row r="144" spans="1:7" ht="12.75">
      <c r="A144" s="318"/>
      <c r="B144" s="251"/>
      <c r="C144" s="251"/>
      <c r="D144" s="251"/>
      <c r="E144" s="251"/>
      <c r="F144" s="251"/>
      <c r="G144" s="139"/>
    </row>
    <row r="145" spans="1:7" ht="12.75">
      <c r="A145" s="318"/>
      <c r="B145" s="251"/>
      <c r="C145" s="251"/>
      <c r="D145" s="251"/>
      <c r="E145" s="251"/>
      <c r="F145" s="251"/>
      <c r="G145" s="139"/>
    </row>
    <row r="146" spans="1:7" ht="12.75">
      <c r="A146" s="318"/>
      <c r="B146" s="251"/>
      <c r="C146" s="251"/>
      <c r="D146" s="251"/>
      <c r="E146" s="251"/>
      <c r="F146" s="251"/>
      <c r="G146" s="139"/>
    </row>
    <row r="147" spans="1:7" ht="12.75">
      <c r="A147" s="318"/>
      <c r="B147" s="251"/>
      <c r="C147" s="251"/>
      <c r="D147" s="251"/>
      <c r="E147" s="251"/>
      <c r="F147" s="251"/>
      <c r="G147" s="139"/>
    </row>
    <row r="148" spans="1:7" ht="12.75">
      <c r="A148" s="318"/>
      <c r="B148" s="251"/>
      <c r="C148" s="251"/>
      <c r="D148" s="251"/>
      <c r="E148" s="251"/>
      <c r="F148" s="251"/>
      <c r="G148" s="139"/>
    </row>
    <row r="149" spans="1:7" ht="12.75">
      <c r="A149" s="318"/>
      <c r="B149" s="251"/>
      <c r="C149" s="251"/>
      <c r="D149" s="251"/>
      <c r="E149" s="251"/>
      <c r="F149" s="251"/>
      <c r="G149" s="139"/>
    </row>
    <row r="150" spans="1:7" ht="12.75">
      <c r="A150" s="318"/>
      <c r="B150" s="251"/>
      <c r="C150" s="251"/>
      <c r="D150" s="251"/>
      <c r="E150" s="251"/>
      <c r="F150" s="251"/>
      <c r="G150" s="139"/>
    </row>
    <row r="151" spans="1:7" ht="12.75">
      <c r="A151" s="318"/>
      <c r="B151" s="251"/>
      <c r="C151" s="251"/>
      <c r="D151" s="251"/>
      <c r="E151" s="251"/>
      <c r="F151" s="251"/>
      <c r="G151" s="139"/>
    </row>
    <row r="152" spans="1:7" ht="12.75">
      <c r="A152" s="318"/>
      <c r="B152" s="251"/>
      <c r="C152" s="251"/>
      <c r="D152" s="251"/>
      <c r="E152" s="251"/>
      <c r="F152" s="251"/>
      <c r="G152" s="139"/>
    </row>
    <row r="153" spans="1:7" ht="12.75">
      <c r="A153" s="318"/>
      <c r="B153" s="251"/>
      <c r="C153" s="251"/>
      <c r="D153" s="251"/>
      <c r="E153" s="251"/>
      <c r="F153" s="251"/>
      <c r="G153" s="139"/>
    </row>
    <row r="154" spans="1:7" ht="12.75">
      <c r="A154" s="318"/>
      <c r="B154" s="251"/>
      <c r="C154" s="251"/>
      <c r="D154" s="251"/>
      <c r="E154" s="251"/>
      <c r="F154" s="251"/>
      <c r="G154" s="139"/>
    </row>
    <row r="155" spans="1:7" ht="12.75">
      <c r="A155" s="318"/>
      <c r="B155" s="251"/>
      <c r="C155" s="251"/>
      <c r="D155" s="251"/>
      <c r="E155" s="251"/>
      <c r="F155" s="251"/>
      <c r="G155" s="139"/>
    </row>
    <row r="156" spans="1:7" ht="12.75">
      <c r="A156" s="318"/>
      <c r="B156" s="251"/>
      <c r="C156" s="251"/>
      <c r="D156" s="251"/>
      <c r="E156" s="251"/>
      <c r="F156" s="251"/>
      <c r="G156" s="139"/>
    </row>
    <row r="157" spans="1:7" ht="12.75">
      <c r="A157" s="318"/>
      <c r="B157" s="251"/>
      <c r="C157" s="251"/>
      <c r="D157" s="251"/>
      <c r="E157" s="251"/>
      <c r="F157" s="251"/>
      <c r="G157" s="139"/>
    </row>
    <row r="158" spans="1:7" ht="12.75">
      <c r="A158" s="318"/>
      <c r="B158" s="251"/>
      <c r="C158" s="251"/>
      <c r="D158" s="251"/>
      <c r="E158" s="251"/>
      <c r="F158" s="251"/>
      <c r="G158" s="139"/>
    </row>
    <row r="159" spans="1:7" ht="12.75">
      <c r="A159" s="318"/>
      <c r="B159" s="251"/>
      <c r="C159" s="251"/>
      <c r="D159" s="251"/>
      <c r="E159" s="251"/>
      <c r="F159" s="251"/>
      <c r="G159" s="139"/>
    </row>
    <row r="160" spans="1:7" ht="12.75">
      <c r="A160" s="318"/>
      <c r="B160" s="251"/>
      <c r="C160" s="251"/>
      <c r="D160" s="251"/>
      <c r="E160" s="251"/>
      <c r="F160" s="251"/>
      <c r="G160" s="139"/>
    </row>
    <row r="161" spans="1:7" ht="12.75">
      <c r="A161" s="318"/>
      <c r="B161" s="251"/>
      <c r="C161" s="251"/>
      <c r="D161" s="251"/>
      <c r="E161" s="251"/>
      <c r="F161" s="251"/>
      <c r="G161" s="139"/>
    </row>
    <row r="162" spans="1:7" ht="12.75">
      <c r="A162" s="318"/>
      <c r="B162" s="251"/>
      <c r="C162" s="251"/>
      <c r="D162" s="251"/>
      <c r="E162" s="251"/>
      <c r="F162" s="251"/>
      <c r="G162" s="139"/>
    </row>
  </sheetData>
  <sheetProtection selectLockedCells="1" selectUnlockedCells="1"/>
  <mergeCells count="11">
    <mergeCell ref="A3:G3"/>
    <mergeCell ref="A4:G4"/>
    <mergeCell ref="A5:G5"/>
    <mergeCell ref="A6:G6"/>
    <mergeCell ref="A7:G7"/>
    <mergeCell ref="A8:G8"/>
    <mergeCell ref="A10:G11"/>
    <mergeCell ref="A13:A14"/>
    <mergeCell ref="B13:B14"/>
    <mergeCell ref="C13:C14"/>
    <mergeCell ref="D13:G13"/>
  </mergeCells>
  <printOptions/>
  <pageMargins left="0.5118055555555555" right="0.4722222222222222" top="0.43333333333333335" bottom="0.7479166666666667" header="0.5118055555555555" footer="0.31527777777777777"/>
  <pageSetup fitToHeight="1" fitToWidth="1" horizontalDpi="300" verticalDpi="300" orientation="landscape" paperSize="9"/>
  <headerFooter alignWithMargins="0">
    <oddFooter>&amp;L&amp;"Calibri,Regular"&amp;11&amp;D  &amp;T&amp;R&amp;"Calibri,Regular"&amp;14&amp;F
&amp;A</oddFooter>
  </headerFooter>
</worksheet>
</file>

<file path=xl/worksheets/sheet13.xml><?xml version="1.0" encoding="utf-8"?>
<worksheet xmlns="http://schemas.openxmlformats.org/spreadsheetml/2006/main" xmlns:r="http://schemas.openxmlformats.org/officeDocument/2006/relationships">
  <dimension ref="A1:F141"/>
  <sheetViews>
    <sheetView showGridLines="0" zoomScale="85" zoomScaleNormal="85" workbookViewId="0" topLeftCell="A1">
      <selection activeCell="C13" sqref="C13"/>
    </sheetView>
  </sheetViews>
  <sheetFormatPr defaultColWidth="9.140625" defaultRowHeight="12.75"/>
  <cols>
    <col min="1" max="1" width="12.421875" style="113" customWidth="1"/>
    <col min="2" max="6" width="25.8515625" style="113" customWidth="1"/>
    <col min="7" max="7" width="27.57421875" style="233" customWidth="1"/>
    <col min="8" max="8" width="23.421875" style="233" customWidth="1"/>
    <col min="9" max="9" width="30.28125" style="233" customWidth="1"/>
    <col min="10" max="10" width="27.57421875" style="233" customWidth="1"/>
    <col min="11" max="11" width="29.28125" style="233" customWidth="1"/>
    <col min="12" max="16384" width="9.140625" style="233" customWidth="1"/>
  </cols>
  <sheetData>
    <row r="1" spans="1:6" ht="12.75">
      <c r="A1" s="234"/>
      <c r="B1" s="234"/>
      <c r="C1" s="234"/>
      <c r="D1" s="234"/>
      <c r="E1" s="234"/>
      <c r="F1" s="234"/>
    </row>
    <row r="2" spans="1:6" ht="12.75">
      <c r="A2" s="116" t="s">
        <v>984</v>
      </c>
      <c r="B2" s="117"/>
      <c r="C2" s="117"/>
      <c r="D2" s="117"/>
      <c r="E2" s="118"/>
      <c r="F2" s="119"/>
    </row>
    <row r="3" spans="1:6" ht="30" customHeight="1">
      <c r="A3" s="156" t="s">
        <v>985</v>
      </c>
      <c r="B3" s="156"/>
      <c r="C3" s="156"/>
      <c r="D3" s="156"/>
      <c r="E3" s="156"/>
      <c r="F3" s="156"/>
    </row>
    <row r="4" spans="1:6" ht="30" customHeight="1">
      <c r="A4" s="319" t="s">
        <v>986</v>
      </c>
      <c r="B4" s="319"/>
      <c r="C4" s="319"/>
      <c r="D4" s="319"/>
      <c r="E4" s="319"/>
      <c r="F4" s="319"/>
    </row>
    <row r="5" spans="1:6" ht="48" customHeight="1">
      <c r="A5" s="115"/>
      <c r="B5" s="115"/>
      <c r="C5" s="115"/>
      <c r="D5" s="115"/>
      <c r="E5" s="115"/>
      <c r="F5" s="115"/>
    </row>
    <row r="6" spans="1:6" ht="15" customHeight="1">
      <c r="A6" s="122" t="s">
        <v>987</v>
      </c>
      <c r="B6" s="122"/>
      <c r="C6" s="122"/>
      <c r="D6" s="122"/>
      <c r="E6" s="122"/>
      <c r="F6" s="122"/>
    </row>
    <row r="7" spans="1:6" ht="28.5" customHeight="1">
      <c r="A7" s="122"/>
      <c r="B7" s="122"/>
      <c r="C7" s="122"/>
      <c r="D7" s="122"/>
      <c r="E7" s="122"/>
      <c r="F7" s="122"/>
    </row>
    <row r="8" spans="1:6" ht="19.5" customHeight="1">
      <c r="A8" s="115"/>
      <c r="B8" s="115"/>
      <c r="C8" s="115"/>
      <c r="D8" s="115"/>
      <c r="E8" s="115"/>
      <c r="F8" s="115"/>
    </row>
    <row r="9" spans="1:6" ht="21.75" customHeight="1">
      <c r="A9" s="160" t="s">
        <v>0</v>
      </c>
      <c r="B9" s="161" t="s">
        <v>16</v>
      </c>
      <c r="C9" s="161" t="s">
        <v>525</v>
      </c>
      <c r="D9" s="161" t="s">
        <v>526</v>
      </c>
      <c r="E9" s="161" t="s">
        <v>527</v>
      </c>
      <c r="F9" s="320" t="s">
        <v>528</v>
      </c>
    </row>
    <row r="10" spans="1:6" ht="12.75">
      <c r="A10" s="321"/>
      <c r="B10" s="322"/>
      <c r="C10" s="249"/>
      <c r="D10" s="322"/>
      <c r="E10" s="322"/>
      <c r="F10" s="250"/>
    </row>
    <row r="11" spans="1:6" ht="12.75">
      <c r="A11" s="323" t="s">
        <v>19</v>
      </c>
      <c r="B11" s="324" t="s">
        <v>49</v>
      </c>
      <c r="C11" s="325" t="s">
        <v>988</v>
      </c>
      <c r="D11" s="324" t="s">
        <v>244</v>
      </c>
      <c r="E11" s="324" t="s">
        <v>50</v>
      </c>
      <c r="F11" s="325">
        <v>7377009</v>
      </c>
    </row>
    <row r="12" spans="1:6" ht="12.75">
      <c r="A12" s="323" t="s">
        <v>19</v>
      </c>
      <c r="B12" s="324" t="s">
        <v>32</v>
      </c>
      <c r="C12" s="325" t="s">
        <v>989</v>
      </c>
      <c r="D12" s="324" t="s">
        <v>151</v>
      </c>
      <c r="E12" s="324" t="s">
        <v>33</v>
      </c>
      <c r="F12" s="325">
        <v>3062018</v>
      </c>
    </row>
    <row r="13" spans="1:6" ht="12.75">
      <c r="A13" s="323" t="s">
        <v>35</v>
      </c>
      <c r="B13" s="324" t="s">
        <v>49</v>
      </c>
      <c r="C13" s="325" t="s">
        <v>990</v>
      </c>
      <c r="D13" s="324" t="s">
        <v>364</v>
      </c>
      <c r="E13" s="324" t="s">
        <v>50</v>
      </c>
      <c r="F13" s="325">
        <v>180413598</v>
      </c>
    </row>
    <row r="14" spans="1:6" ht="12.75">
      <c r="A14" s="326"/>
      <c r="B14" s="327"/>
      <c r="C14" s="251"/>
      <c r="D14" s="327"/>
      <c r="E14" s="327"/>
      <c r="F14" s="139"/>
    </row>
    <row r="15" spans="1:6" ht="12.75">
      <c r="A15" s="326"/>
      <c r="B15" s="327"/>
      <c r="C15" s="251"/>
      <c r="D15" s="327"/>
      <c r="E15" s="327"/>
      <c r="F15" s="139"/>
    </row>
    <row r="16" spans="1:6" ht="12.75">
      <c r="A16" s="326"/>
      <c r="B16" s="327"/>
      <c r="C16" s="251"/>
      <c r="D16" s="327"/>
      <c r="E16" s="327"/>
      <c r="F16" s="139"/>
    </row>
    <row r="17" spans="1:6" ht="12.75">
      <c r="A17" s="326"/>
      <c r="B17" s="327"/>
      <c r="C17" s="251"/>
      <c r="D17" s="327"/>
      <c r="E17" s="327"/>
      <c r="F17" s="139"/>
    </row>
    <row r="18" spans="1:6" ht="12.75">
      <c r="A18" s="326"/>
      <c r="B18" s="327"/>
      <c r="C18" s="251"/>
      <c r="D18" s="327"/>
      <c r="E18" s="327"/>
      <c r="F18" s="139"/>
    </row>
    <row r="19" spans="1:6" ht="12.75">
      <c r="A19" s="326"/>
      <c r="B19" s="327"/>
      <c r="C19" s="251"/>
      <c r="D19" s="327"/>
      <c r="E19" s="327"/>
      <c r="F19" s="139"/>
    </row>
    <row r="20" spans="1:6" ht="12.75">
      <c r="A20" s="326"/>
      <c r="B20" s="327"/>
      <c r="C20" s="251"/>
      <c r="D20" s="327"/>
      <c r="E20" s="327"/>
      <c r="F20" s="139"/>
    </row>
    <row r="21" spans="1:6" ht="12.75">
      <c r="A21" s="326"/>
      <c r="B21" s="327"/>
      <c r="C21" s="251"/>
      <c r="D21" s="327"/>
      <c r="E21" s="327"/>
      <c r="F21" s="139"/>
    </row>
    <row r="22" spans="1:6" ht="12.75">
      <c r="A22" s="326"/>
      <c r="B22" s="327"/>
      <c r="C22" s="251"/>
      <c r="D22" s="327"/>
      <c r="E22" s="327"/>
      <c r="F22" s="139"/>
    </row>
    <row r="23" spans="1:6" ht="12.75">
      <c r="A23" s="326"/>
      <c r="B23" s="327"/>
      <c r="C23" s="251"/>
      <c r="D23" s="327"/>
      <c r="E23" s="327"/>
      <c r="F23" s="139"/>
    </row>
    <row r="24" spans="1:6" ht="12.75">
      <c r="A24" s="326"/>
      <c r="B24" s="327"/>
      <c r="C24" s="251"/>
      <c r="D24" s="327"/>
      <c r="E24" s="327"/>
      <c r="F24" s="139"/>
    </row>
    <row r="25" spans="1:6" ht="12.75">
      <c r="A25" s="326"/>
      <c r="B25" s="327"/>
      <c r="C25" s="251"/>
      <c r="D25" s="327"/>
      <c r="E25" s="327"/>
      <c r="F25" s="139"/>
    </row>
    <row r="26" spans="1:6" ht="12.75">
      <c r="A26" s="326"/>
      <c r="B26" s="327"/>
      <c r="C26" s="251"/>
      <c r="D26" s="327"/>
      <c r="E26" s="327"/>
      <c r="F26" s="139"/>
    </row>
    <row r="27" spans="1:6" ht="12.75">
      <c r="A27" s="326"/>
      <c r="B27" s="327"/>
      <c r="C27" s="251"/>
      <c r="D27" s="327"/>
      <c r="E27" s="327"/>
      <c r="F27" s="139"/>
    </row>
    <row r="28" spans="1:6" ht="12.75">
      <c r="A28" s="326"/>
      <c r="B28" s="327"/>
      <c r="C28" s="251"/>
      <c r="D28" s="327"/>
      <c r="E28" s="327"/>
      <c r="F28" s="139"/>
    </row>
    <row r="29" spans="1:6" ht="12.75">
      <c r="A29" s="326"/>
      <c r="B29" s="327"/>
      <c r="C29" s="251"/>
      <c r="D29" s="327"/>
      <c r="E29" s="327"/>
      <c r="F29" s="139"/>
    </row>
    <row r="30" spans="1:6" ht="12.75">
      <c r="A30" s="326"/>
      <c r="B30" s="327"/>
      <c r="C30" s="251"/>
      <c r="D30" s="327"/>
      <c r="E30" s="327"/>
      <c r="F30" s="139"/>
    </row>
    <row r="31" spans="1:6" ht="12.75">
      <c r="A31" s="326"/>
      <c r="B31" s="327"/>
      <c r="C31" s="251"/>
      <c r="D31" s="327"/>
      <c r="E31" s="327"/>
      <c r="F31" s="139"/>
    </row>
    <row r="32" spans="1:6" ht="12.75">
      <c r="A32" s="326"/>
      <c r="B32" s="327"/>
      <c r="C32" s="251"/>
      <c r="D32" s="327"/>
      <c r="E32" s="327"/>
      <c r="F32" s="139"/>
    </row>
    <row r="33" spans="1:6" ht="12.75">
      <c r="A33" s="326"/>
      <c r="B33" s="327"/>
      <c r="C33" s="251"/>
      <c r="D33" s="327"/>
      <c r="E33" s="327"/>
      <c r="F33" s="139"/>
    </row>
    <row r="34" spans="1:6" ht="12.75">
      <c r="A34" s="326"/>
      <c r="B34" s="327"/>
      <c r="C34" s="251"/>
      <c r="D34" s="327"/>
      <c r="E34" s="327"/>
      <c r="F34" s="139"/>
    </row>
    <row r="35" spans="1:6" ht="12.75">
      <c r="A35" s="326"/>
      <c r="B35" s="327"/>
      <c r="C35" s="251"/>
      <c r="D35" s="327"/>
      <c r="E35" s="327"/>
      <c r="F35" s="139"/>
    </row>
    <row r="36" spans="1:6" ht="12.75">
      <c r="A36" s="326"/>
      <c r="B36" s="327"/>
      <c r="C36" s="251"/>
      <c r="D36" s="327"/>
      <c r="E36" s="327"/>
      <c r="F36" s="139"/>
    </row>
    <row r="37" spans="1:6" ht="12.75">
      <c r="A37" s="326"/>
      <c r="B37" s="327"/>
      <c r="C37" s="251"/>
      <c r="D37" s="327"/>
      <c r="E37" s="327"/>
      <c r="F37" s="139"/>
    </row>
    <row r="38" spans="1:6" ht="12.75">
      <c r="A38" s="326"/>
      <c r="B38" s="327"/>
      <c r="C38" s="251"/>
      <c r="D38" s="327"/>
      <c r="E38" s="327"/>
      <c r="F38" s="139"/>
    </row>
    <row r="39" spans="1:6" ht="12.75">
      <c r="A39" s="326"/>
      <c r="B39" s="327"/>
      <c r="C39" s="251"/>
      <c r="D39" s="327"/>
      <c r="E39" s="327"/>
      <c r="F39" s="139"/>
    </row>
    <row r="40" spans="1:6" ht="12.75">
      <c r="A40" s="326"/>
      <c r="B40" s="327"/>
      <c r="C40" s="251"/>
      <c r="D40" s="327"/>
      <c r="E40" s="327"/>
      <c r="F40" s="139"/>
    </row>
    <row r="41" spans="1:6" ht="12.75">
      <c r="A41" s="326"/>
      <c r="B41" s="327"/>
      <c r="C41" s="251"/>
      <c r="D41" s="327"/>
      <c r="E41" s="327"/>
      <c r="F41" s="139"/>
    </row>
    <row r="42" spans="1:6" ht="12.75">
      <c r="A42" s="326"/>
      <c r="B42" s="327"/>
      <c r="C42" s="251"/>
      <c r="D42" s="327"/>
      <c r="E42" s="327"/>
      <c r="F42" s="139"/>
    </row>
    <row r="43" spans="1:6" ht="12.75">
      <c r="A43" s="326"/>
      <c r="B43" s="327"/>
      <c r="C43" s="251"/>
      <c r="D43" s="327"/>
      <c r="E43" s="327"/>
      <c r="F43" s="139"/>
    </row>
    <row r="44" spans="1:6" ht="12.75">
      <c r="A44" s="326"/>
      <c r="B44" s="327"/>
      <c r="C44" s="251"/>
      <c r="D44" s="327"/>
      <c r="E44" s="327"/>
      <c r="F44" s="139"/>
    </row>
    <row r="45" spans="1:6" ht="12.75">
      <c r="A45" s="326"/>
      <c r="B45" s="327"/>
      <c r="C45" s="251"/>
      <c r="D45" s="327"/>
      <c r="E45" s="327"/>
      <c r="F45" s="139"/>
    </row>
    <row r="46" spans="1:6" ht="12.75">
      <c r="A46" s="326"/>
      <c r="B46" s="327"/>
      <c r="C46" s="251"/>
      <c r="D46" s="327"/>
      <c r="E46" s="327"/>
      <c r="F46" s="139"/>
    </row>
    <row r="47" spans="1:6" ht="12.75">
      <c r="A47" s="326"/>
      <c r="B47" s="327"/>
      <c r="C47" s="251"/>
      <c r="D47" s="327"/>
      <c r="E47" s="327"/>
      <c r="F47" s="139"/>
    </row>
    <row r="48" spans="1:6" ht="12.75">
      <c r="A48" s="326"/>
      <c r="B48" s="327"/>
      <c r="C48" s="251"/>
      <c r="D48" s="327"/>
      <c r="E48" s="327"/>
      <c r="F48" s="139"/>
    </row>
    <row r="49" spans="1:6" ht="12.75">
      <c r="A49" s="326"/>
      <c r="B49" s="327"/>
      <c r="C49" s="251"/>
      <c r="D49" s="327"/>
      <c r="E49" s="327"/>
      <c r="F49" s="139"/>
    </row>
    <row r="50" spans="1:6" ht="12.75">
      <c r="A50" s="326"/>
      <c r="B50" s="327"/>
      <c r="C50" s="251"/>
      <c r="D50" s="327"/>
      <c r="E50" s="327"/>
      <c r="F50" s="139"/>
    </row>
    <row r="51" spans="1:6" ht="12.75">
      <c r="A51" s="326"/>
      <c r="B51" s="327"/>
      <c r="C51" s="251"/>
      <c r="D51" s="327"/>
      <c r="E51" s="327"/>
      <c r="F51" s="139"/>
    </row>
    <row r="52" spans="1:6" ht="12.75">
      <c r="A52" s="326"/>
      <c r="B52" s="327"/>
      <c r="C52" s="251"/>
      <c r="D52" s="327"/>
      <c r="E52" s="327"/>
      <c r="F52" s="139"/>
    </row>
    <row r="53" spans="1:6" ht="12.75">
      <c r="A53" s="326"/>
      <c r="B53" s="327"/>
      <c r="C53" s="251"/>
      <c r="D53" s="327"/>
      <c r="E53" s="327"/>
      <c r="F53" s="139"/>
    </row>
    <row r="54" spans="1:6" ht="12.75">
      <c r="A54" s="326"/>
      <c r="B54" s="327"/>
      <c r="C54" s="251"/>
      <c r="D54" s="327"/>
      <c r="E54" s="327"/>
      <c r="F54" s="139"/>
    </row>
    <row r="55" spans="1:6" ht="12.75">
      <c r="A55" s="326"/>
      <c r="B55" s="327"/>
      <c r="C55" s="251"/>
      <c r="D55" s="327"/>
      <c r="E55" s="327"/>
      <c r="F55" s="139"/>
    </row>
    <row r="56" spans="1:6" ht="12.75">
      <c r="A56" s="326"/>
      <c r="B56" s="327"/>
      <c r="C56" s="251"/>
      <c r="D56" s="327"/>
      <c r="E56" s="327"/>
      <c r="F56" s="139"/>
    </row>
    <row r="57" spans="1:6" ht="12.75">
      <c r="A57" s="326"/>
      <c r="B57" s="327"/>
      <c r="C57" s="251"/>
      <c r="D57" s="327"/>
      <c r="E57" s="327"/>
      <c r="F57" s="139"/>
    </row>
    <row r="58" spans="1:6" ht="12.75">
      <c r="A58" s="326"/>
      <c r="B58" s="327"/>
      <c r="C58" s="251"/>
      <c r="D58" s="327"/>
      <c r="E58" s="327"/>
      <c r="F58" s="139"/>
    </row>
    <row r="59" spans="1:6" ht="12.75">
      <c r="A59" s="326"/>
      <c r="B59" s="327"/>
      <c r="C59" s="251"/>
      <c r="D59" s="327"/>
      <c r="E59" s="327"/>
      <c r="F59" s="139"/>
    </row>
    <row r="60" spans="1:6" ht="12.75">
      <c r="A60" s="326"/>
      <c r="B60" s="327"/>
      <c r="C60" s="251"/>
      <c r="D60" s="327"/>
      <c r="E60" s="327"/>
      <c r="F60" s="139"/>
    </row>
    <row r="61" spans="1:6" ht="12.75">
      <c r="A61" s="326"/>
      <c r="B61" s="327"/>
      <c r="C61" s="251"/>
      <c r="D61" s="327"/>
      <c r="E61" s="327"/>
      <c r="F61" s="139"/>
    </row>
    <row r="62" spans="1:6" ht="12.75">
      <c r="A62" s="326"/>
      <c r="B62" s="327"/>
      <c r="C62" s="251"/>
      <c r="D62" s="327"/>
      <c r="E62" s="327"/>
      <c r="F62" s="139"/>
    </row>
    <row r="63" spans="1:6" ht="12.75">
      <c r="A63" s="326"/>
      <c r="B63" s="327"/>
      <c r="C63" s="251"/>
      <c r="D63" s="327"/>
      <c r="E63" s="327"/>
      <c r="F63" s="139"/>
    </row>
    <row r="64" spans="1:6" ht="12.75">
      <c r="A64" s="326"/>
      <c r="B64" s="327"/>
      <c r="C64" s="251"/>
      <c r="D64" s="327"/>
      <c r="E64" s="327"/>
      <c r="F64" s="139"/>
    </row>
    <row r="65" spans="1:6" ht="12.75">
      <c r="A65" s="326"/>
      <c r="B65" s="327"/>
      <c r="C65" s="251"/>
      <c r="D65" s="327"/>
      <c r="E65" s="327"/>
      <c r="F65" s="139"/>
    </row>
    <row r="66" spans="1:6" ht="12.75">
      <c r="A66" s="326"/>
      <c r="B66" s="327"/>
      <c r="C66" s="251"/>
      <c r="D66" s="327"/>
      <c r="E66" s="327"/>
      <c r="F66" s="139"/>
    </row>
    <row r="67" spans="1:6" ht="12.75">
      <c r="A67" s="326"/>
      <c r="B67" s="327"/>
      <c r="C67" s="251"/>
      <c r="D67" s="327"/>
      <c r="E67" s="327"/>
      <c r="F67" s="139"/>
    </row>
    <row r="68" spans="1:6" ht="12.75">
      <c r="A68" s="326"/>
      <c r="B68" s="327"/>
      <c r="C68" s="251"/>
      <c r="D68" s="327"/>
      <c r="E68" s="327"/>
      <c r="F68" s="139"/>
    </row>
    <row r="69" spans="1:6" ht="12.75">
      <c r="A69" s="326"/>
      <c r="B69" s="327"/>
      <c r="C69" s="251"/>
      <c r="D69" s="327"/>
      <c r="E69" s="327"/>
      <c r="F69" s="139"/>
    </row>
    <row r="70" spans="1:6" ht="12.75">
      <c r="A70" s="326"/>
      <c r="B70" s="327"/>
      <c r="C70" s="251"/>
      <c r="D70" s="327"/>
      <c r="E70" s="327"/>
      <c r="F70" s="139"/>
    </row>
    <row r="71" spans="1:6" ht="12.75">
      <c r="A71" s="326"/>
      <c r="B71" s="327"/>
      <c r="C71" s="251"/>
      <c r="D71" s="327"/>
      <c r="E71" s="327"/>
      <c r="F71" s="139"/>
    </row>
    <row r="72" spans="1:6" ht="12.75">
      <c r="A72" s="326"/>
      <c r="B72" s="327"/>
      <c r="C72" s="251"/>
      <c r="D72" s="327"/>
      <c r="E72" s="327"/>
      <c r="F72" s="139"/>
    </row>
    <row r="73" spans="1:6" ht="12.75">
      <c r="A73" s="326"/>
      <c r="B73" s="327"/>
      <c r="C73" s="251"/>
      <c r="D73" s="327"/>
      <c r="E73" s="327"/>
      <c r="F73" s="139"/>
    </row>
    <row r="74" spans="1:6" ht="12.75">
      <c r="A74" s="326"/>
      <c r="B74" s="327"/>
      <c r="C74" s="251"/>
      <c r="D74" s="327"/>
      <c r="E74" s="327"/>
      <c r="F74" s="139"/>
    </row>
    <row r="75" spans="1:6" ht="12.75">
      <c r="A75" s="326"/>
      <c r="B75" s="327"/>
      <c r="C75" s="251"/>
      <c r="D75" s="327"/>
      <c r="E75" s="327"/>
      <c r="F75" s="139"/>
    </row>
    <row r="76" spans="1:6" ht="12.75">
      <c r="A76" s="326"/>
      <c r="B76" s="327"/>
      <c r="C76" s="251"/>
      <c r="D76" s="327"/>
      <c r="E76" s="327"/>
      <c r="F76" s="139"/>
    </row>
    <row r="77" spans="1:6" ht="12.75">
      <c r="A77" s="326"/>
      <c r="B77" s="327"/>
      <c r="C77" s="251"/>
      <c r="D77" s="327"/>
      <c r="E77" s="327"/>
      <c r="F77" s="139"/>
    </row>
    <row r="78" spans="1:6" ht="12.75">
      <c r="A78" s="326"/>
      <c r="B78" s="327"/>
      <c r="C78" s="251"/>
      <c r="D78" s="327"/>
      <c r="E78" s="327"/>
      <c r="F78" s="139"/>
    </row>
    <row r="79" spans="1:6" ht="12.75">
      <c r="A79" s="326"/>
      <c r="B79" s="327"/>
      <c r="C79" s="251"/>
      <c r="D79" s="327"/>
      <c r="E79" s="327"/>
      <c r="F79" s="139"/>
    </row>
    <row r="80" spans="1:6" ht="12.75">
      <c r="A80" s="326"/>
      <c r="B80" s="327"/>
      <c r="C80" s="251"/>
      <c r="D80" s="327"/>
      <c r="E80" s="327"/>
      <c r="F80" s="139"/>
    </row>
    <row r="81" spans="1:6" ht="12.75">
      <c r="A81" s="326"/>
      <c r="B81" s="327"/>
      <c r="C81" s="251"/>
      <c r="D81" s="327"/>
      <c r="E81" s="327"/>
      <c r="F81" s="139"/>
    </row>
    <row r="82" spans="1:6" ht="12.75">
      <c r="A82" s="326"/>
      <c r="B82" s="327"/>
      <c r="C82" s="251"/>
      <c r="D82" s="327"/>
      <c r="E82" s="327"/>
      <c r="F82" s="139"/>
    </row>
    <row r="83" spans="1:6" ht="12.75">
      <c r="A83" s="326"/>
      <c r="B83" s="327"/>
      <c r="C83" s="251"/>
      <c r="D83" s="327"/>
      <c r="E83" s="327"/>
      <c r="F83" s="139"/>
    </row>
    <row r="84" spans="1:6" ht="12.75">
      <c r="A84" s="326"/>
      <c r="B84" s="327"/>
      <c r="C84" s="251"/>
      <c r="D84" s="327"/>
      <c r="E84" s="327"/>
      <c r="F84" s="139"/>
    </row>
    <row r="85" spans="1:6" ht="12.75">
      <c r="A85" s="326"/>
      <c r="B85" s="327"/>
      <c r="C85" s="251"/>
      <c r="D85" s="327"/>
      <c r="E85" s="327"/>
      <c r="F85" s="139"/>
    </row>
    <row r="86" spans="1:6" ht="12.75">
      <c r="A86" s="326"/>
      <c r="B86" s="327"/>
      <c r="C86" s="251"/>
      <c r="D86" s="327"/>
      <c r="E86" s="327"/>
      <c r="F86" s="139"/>
    </row>
    <row r="87" spans="1:6" ht="12.75">
      <c r="A87" s="326"/>
      <c r="B87" s="327"/>
      <c r="C87" s="251"/>
      <c r="D87" s="327"/>
      <c r="E87" s="327"/>
      <c r="F87" s="139"/>
    </row>
    <row r="88" spans="1:6" ht="12.75">
      <c r="A88" s="326"/>
      <c r="B88" s="327"/>
      <c r="C88" s="251"/>
      <c r="D88" s="327"/>
      <c r="E88" s="327"/>
      <c r="F88" s="139"/>
    </row>
    <row r="89" spans="1:6" ht="12.75">
      <c r="A89" s="326"/>
      <c r="B89" s="327"/>
      <c r="C89" s="251"/>
      <c r="D89" s="327"/>
      <c r="E89" s="327"/>
      <c r="F89" s="139"/>
    </row>
    <row r="90" spans="1:6" ht="12.75">
      <c r="A90" s="326"/>
      <c r="B90" s="327"/>
      <c r="C90" s="251"/>
      <c r="D90" s="327"/>
      <c r="E90" s="327"/>
      <c r="F90" s="139"/>
    </row>
    <row r="91" spans="1:6" ht="12.75">
      <c r="A91" s="326"/>
      <c r="B91" s="327"/>
      <c r="C91" s="251"/>
      <c r="D91" s="327"/>
      <c r="E91" s="327"/>
      <c r="F91" s="139"/>
    </row>
    <row r="92" spans="1:6" ht="12.75">
      <c r="A92" s="326"/>
      <c r="B92" s="327"/>
      <c r="C92" s="251"/>
      <c r="D92" s="327"/>
      <c r="E92" s="327"/>
      <c r="F92" s="139"/>
    </row>
    <row r="93" spans="1:6" ht="12.75">
      <c r="A93" s="326"/>
      <c r="B93" s="327"/>
      <c r="C93" s="251"/>
      <c r="D93" s="327"/>
      <c r="E93" s="327"/>
      <c r="F93" s="139"/>
    </row>
    <row r="94" spans="1:6" ht="12.75">
      <c r="A94" s="326"/>
      <c r="B94" s="327"/>
      <c r="C94" s="251"/>
      <c r="D94" s="327"/>
      <c r="E94" s="327"/>
      <c r="F94" s="139"/>
    </row>
    <row r="95" spans="1:6" ht="12.75">
      <c r="A95" s="326"/>
      <c r="B95" s="327"/>
      <c r="C95" s="251"/>
      <c r="D95" s="327"/>
      <c r="E95" s="327"/>
      <c r="F95" s="139"/>
    </row>
    <row r="96" spans="1:6" ht="12.75">
      <c r="A96" s="326"/>
      <c r="B96" s="327"/>
      <c r="C96" s="251"/>
      <c r="D96" s="327"/>
      <c r="E96" s="327"/>
      <c r="F96" s="139"/>
    </row>
    <row r="97" spans="1:6" ht="12.75">
      <c r="A97" s="326"/>
      <c r="B97" s="327"/>
      <c r="C97" s="251"/>
      <c r="D97" s="327"/>
      <c r="E97" s="327"/>
      <c r="F97" s="139"/>
    </row>
    <row r="98" spans="1:6" ht="12.75">
      <c r="A98" s="326"/>
      <c r="B98" s="327"/>
      <c r="C98" s="251"/>
      <c r="D98" s="327"/>
      <c r="E98" s="327"/>
      <c r="F98" s="139"/>
    </row>
    <row r="99" spans="1:6" ht="12.75">
      <c r="A99" s="326"/>
      <c r="B99" s="327"/>
      <c r="C99" s="251"/>
      <c r="D99" s="327"/>
      <c r="E99" s="327"/>
      <c r="F99" s="139"/>
    </row>
    <row r="100" spans="1:6" ht="12.75">
      <c r="A100" s="326"/>
      <c r="B100" s="327"/>
      <c r="C100" s="251"/>
      <c r="D100" s="327"/>
      <c r="E100" s="327"/>
      <c r="F100" s="139"/>
    </row>
    <row r="101" spans="1:6" ht="12.75">
      <c r="A101" s="326"/>
      <c r="B101" s="327"/>
      <c r="C101" s="251"/>
      <c r="D101" s="327"/>
      <c r="E101" s="327"/>
      <c r="F101" s="139"/>
    </row>
    <row r="102" spans="1:6" ht="12.75">
      <c r="A102" s="326"/>
      <c r="B102" s="327"/>
      <c r="C102" s="251"/>
      <c r="D102" s="327"/>
      <c r="E102" s="327"/>
      <c r="F102" s="139"/>
    </row>
    <row r="103" spans="1:6" ht="12.75">
      <c r="A103" s="326"/>
      <c r="B103" s="327"/>
      <c r="C103" s="251"/>
      <c r="D103" s="327"/>
      <c r="E103" s="327"/>
      <c r="F103" s="139"/>
    </row>
    <row r="104" spans="1:6" ht="12.75">
      <c r="A104" s="326"/>
      <c r="B104" s="327"/>
      <c r="C104" s="251"/>
      <c r="D104" s="327"/>
      <c r="E104" s="327"/>
      <c r="F104" s="139"/>
    </row>
    <row r="105" spans="1:6" ht="12.75">
      <c r="A105" s="326"/>
      <c r="B105" s="327"/>
      <c r="C105" s="251"/>
      <c r="D105" s="327"/>
      <c r="E105" s="327"/>
      <c r="F105" s="139"/>
    </row>
    <row r="106" spans="1:6" ht="12.75">
      <c r="A106" s="326"/>
      <c r="B106" s="327"/>
      <c r="C106" s="251"/>
      <c r="D106" s="327"/>
      <c r="E106" s="327"/>
      <c r="F106" s="139"/>
    </row>
    <row r="107" spans="1:6" ht="12.75">
      <c r="A107" s="326"/>
      <c r="B107" s="327"/>
      <c r="C107" s="251"/>
      <c r="D107" s="327"/>
      <c r="E107" s="327"/>
      <c r="F107" s="139"/>
    </row>
    <row r="108" spans="1:6" ht="12.75">
      <c r="A108" s="326"/>
      <c r="B108" s="327"/>
      <c r="C108" s="251"/>
      <c r="D108" s="327"/>
      <c r="E108" s="327"/>
      <c r="F108" s="139"/>
    </row>
    <row r="109" spans="1:6" ht="12.75">
      <c r="A109" s="326"/>
      <c r="B109" s="327"/>
      <c r="C109" s="251"/>
      <c r="D109" s="327"/>
      <c r="E109" s="327"/>
      <c r="F109" s="139"/>
    </row>
    <row r="110" spans="1:6" ht="12.75">
      <c r="A110" s="326"/>
      <c r="B110" s="327"/>
      <c r="C110" s="251"/>
      <c r="D110" s="327"/>
      <c r="E110" s="327"/>
      <c r="F110" s="139"/>
    </row>
    <row r="111" spans="1:6" ht="12.75">
      <c r="A111" s="326"/>
      <c r="B111" s="327"/>
      <c r="C111" s="251"/>
      <c r="D111" s="327"/>
      <c r="E111" s="327"/>
      <c r="F111" s="139"/>
    </row>
    <row r="112" spans="1:6" ht="12.75">
      <c r="A112" s="326"/>
      <c r="B112" s="327"/>
      <c r="C112" s="251"/>
      <c r="D112" s="327"/>
      <c r="E112" s="327"/>
      <c r="F112" s="139"/>
    </row>
    <row r="113" spans="1:6" ht="12.75">
      <c r="A113" s="326"/>
      <c r="B113" s="327"/>
      <c r="C113" s="251"/>
      <c r="D113" s="327"/>
      <c r="E113" s="327"/>
      <c r="F113" s="139"/>
    </row>
    <row r="114" spans="1:6" ht="12.75">
      <c r="A114" s="326"/>
      <c r="B114" s="327"/>
      <c r="C114" s="251"/>
      <c r="D114" s="327"/>
      <c r="E114" s="327"/>
      <c r="F114" s="139"/>
    </row>
    <row r="115" spans="1:6" ht="12.75">
      <c r="A115" s="326"/>
      <c r="B115" s="327"/>
      <c r="C115" s="251"/>
      <c r="D115" s="327"/>
      <c r="E115" s="327"/>
      <c r="F115" s="139"/>
    </row>
    <row r="116" spans="1:6" ht="12.75">
      <c r="A116" s="326"/>
      <c r="B116" s="327"/>
      <c r="C116" s="251"/>
      <c r="D116" s="327"/>
      <c r="E116" s="327"/>
      <c r="F116" s="139"/>
    </row>
    <row r="117" spans="1:6" ht="12.75">
      <c r="A117" s="326"/>
      <c r="B117" s="327"/>
      <c r="C117" s="251"/>
      <c r="D117" s="327"/>
      <c r="E117" s="327"/>
      <c r="F117" s="139"/>
    </row>
    <row r="118" spans="1:6" ht="12.75">
      <c r="A118" s="326"/>
      <c r="B118" s="327"/>
      <c r="C118" s="251"/>
      <c r="D118" s="327"/>
      <c r="E118" s="327"/>
      <c r="F118" s="139"/>
    </row>
    <row r="119" spans="1:6" ht="12.75">
      <c r="A119" s="326"/>
      <c r="B119" s="327"/>
      <c r="C119" s="251"/>
      <c r="D119" s="327"/>
      <c r="E119" s="327"/>
      <c r="F119" s="139"/>
    </row>
    <row r="120" spans="1:6" ht="12.75">
      <c r="A120" s="326"/>
      <c r="B120" s="327"/>
      <c r="C120" s="251"/>
      <c r="D120" s="327"/>
      <c r="E120" s="327"/>
      <c r="F120" s="139"/>
    </row>
    <row r="121" spans="1:6" ht="12.75">
      <c r="A121" s="326"/>
      <c r="B121" s="327"/>
      <c r="C121" s="251"/>
      <c r="D121" s="327"/>
      <c r="E121" s="327"/>
      <c r="F121" s="139"/>
    </row>
    <row r="122" spans="1:6" ht="12.75">
      <c r="A122" s="326"/>
      <c r="B122" s="327"/>
      <c r="C122" s="251"/>
      <c r="D122" s="327"/>
      <c r="E122" s="327"/>
      <c r="F122" s="139"/>
    </row>
    <row r="123" spans="1:6" ht="12.75">
      <c r="A123" s="326"/>
      <c r="B123" s="327"/>
      <c r="C123" s="251"/>
      <c r="D123" s="327"/>
      <c r="E123" s="327"/>
      <c r="F123" s="139"/>
    </row>
    <row r="124" spans="1:6" ht="12.75">
      <c r="A124" s="326"/>
      <c r="B124" s="327"/>
      <c r="C124" s="251"/>
      <c r="D124" s="327"/>
      <c r="E124" s="327"/>
      <c r="F124" s="139"/>
    </row>
    <row r="125" spans="1:6" ht="12.75">
      <c r="A125" s="326"/>
      <c r="B125" s="327"/>
      <c r="C125" s="251"/>
      <c r="D125" s="327"/>
      <c r="E125" s="327"/>
      <c r="F125" s="139"/>
    </row>
    <row r="126" spans="1:6" ht="12.75">
      <c r="A126" s="326"/>
      <c r="B126" s="327"/>
      <c r="C126" s="251"/>
      <c r="D126" s="327"/>
      <c r="E126" s="327"/>
      <c r="F126" s="139"/>
    </row>
    <row r="127" spans="1:6" ht="12.75">
      <c r="A127" s="326"/>
      <c r="B127" s="327"/>
      <c r="C127" s="251"/>
      <c r="D127" s="327"/>
      <c r="E127" s="327"/>
      <c r="F127" s="139"/>
    </row>
    <row r="128" spans="1:6" ht="12.75">
      <c r="A128" s="326"/>
      <c r="B128" s="327"/>
      <c r="C128" s="251"/>
      <c r="D128" s="327"/>
      <c r="E128" s="327"/>
      <c r="F128" s="139"/>
    </row>
    <row r="129" spans="1:6" ht="12.75">
      <c r="A129" s="326"/>
      <c r="B129" s="327"/>
      <c r="C129" s="251"/>
      <c r="D129" s="327"/>
      <c r="E129" s="327"/>
      <c r="F129" s="139"/>
    </row>
    <row r="130" spans="1:6" ht="12.75">
      <c r="A130" s="326"/>
      <c r="B130" s="327"/>
      <c r="C130" s="251"/>
      <c r="D130" s="327"/>
      <c r="E130" s="327"/>
      <c r="F130" s="139"/>
    </row>
    <row r="131" spans="1:6" ht="12.75">
      <c r="A131" s="326"/>
      <c r="B131" s="327"/>
      <c r="C131" s="251"/>
      <c r="D131" s="327"/>
      <c r="E131" s="327"/>
      <c r="F131" s="139"/>
    </row>
    <row r="132" spans="1:6" ht="12.75">
      <c r="A132" s="326"/>
      <c r="B132" s="327"/>
      <c r="C132" s="251"/>
      <c r="D132" s="327"/>
      <c r="E132" s="327"/>
      <c r="F132" s="139"/>
    </row>
    <row r="133" spans="1:6" ht="12.75">
      <c r="A133" s="326"/>
      <c r="B133" s="327"/>
      <c r="C133" s="251"/>
      <c r="D133" s="327"/>
      <c r="E133" s="327"/>
      <c r="F133" s="139"/>
    </row>
    <row r="134" spans="1:6" ht="12.75">
      <c r="A134" s="326"/>
      <c r="B134" s="327"/>
      <c r="C134" s="251"/>
      <c r="D134" s="327"/>
      <c r="E134" s="327"/>
      <c r="F134" s="139"/>
    </row>
    <row r="135" spans="1:6" ht="12.75">
      <c r="A135" s="326"/>
      <c r="B135" s="327"/>
      <c r="C135" s="251"/>
      <c r="D135" s="327"/>
      <c r="E135" s="327"/>
      <c r="F135" s="139"/>
    </row>
    <row r="136" spans="1:6" ht="12.75">
      <c r="A136" s="326"/>
      <c r="B136" s="327"/>
      <c r="C136" s="251"/>
      <c r="D136" s="327"/>
      <c r="E136" s="327"/>
      <c r="F136" s="139"/>
    </row>
    <row r="137" spans="1:6" ht="12.75">
      <c r="A137" s="326"/>
      <c r="B137" s="327"/>
      <c r="C137" s="251"/>
      <c r="D137" s="327"/>
      <c r="E137" s="327"/>
      <c r="F137" s="139"/>
    </row>
    <row r="138" spans="1:6" ht="12.75">
      <c r="A138" s="326"/>
      <c r="B138" s="327"/>
      <c r="C138" s="251"/>
      <c r="D138" s="327"/>
      <c r="E138" s="327"/>
      <c r="F138" s="139"/>
    </row>
    <row r="139" spans="1:6" ht="12.75">
      <c r="A139" s="326"/>
      <c r="B139" s="327"/>
      <c r="C139" s="251"/>
      <c r="D139" s="327"/>
      <c r="E139" s="327"/>
      <c r="F139" s="139"/>
    </row>
    <row r="140" spans="1:6" ht="12.75">
      <c r="A140" s="326"/>
      <c r="B140" s="327"/>
      <c r="C140" s="251"/>
      <c r="D140" s="327"/>
      <c r="E140" s="327"/>
      <c r="F140" s="139"/>
    </row>
    <row r="141" spans="1:6" ht="12.75">
      <c r="A141" s="326"/>
      <c r="B141" s="327"/>
      <c r="C141" s="251"/>
      <c r="D141" s="327"/>
      <c r="E141" s="327"/>
      <c r="F141" s="139"/>
    </row>
  </sheetData>
  <sheetProtection selectLockedCells="1" selectUnlockedCells="1"/>
  <mergeCells count="3">
    <mergeCell ref="A3:F3"/>
    <mergeCell ref="A4:F4"/>
    <mergeCell ref="A6:F7"/>
  </mergeCells>
  <dataValidations count="4">
    <dataValidation type="list" allowBlank="1" showErrorMessage="1" error="The entry you have entered is not valid" sqref="A10:A141">
      <formula1>Fund</formula1>
      <formula2>0</formula2>
    </dataValidation>
    <dataValidation type="list" allowBlank="1" showErrorMessage="1" error="The entry you have entered is not valid" sqref="D10:D141">
      <formula1>Country2</formula1>
      <formula2>0</formula2>
    </dataValidation>
    <dataValidation type="list" allowBlank="1" showErrorMessage="1" error="The entry you have entered is not valid" sqref="B10:B141">
      <formula1>Managed</formula1>
      <formula2>0</formula2>
    </dataValidation>
    <dataValidation type="list" allowBlank="1" showErrorMessage="1" error="The entry you have entered is not valid" sqref="E10:E141">
      <formula1>YN</formula1>
      <formula2>0</formula2>
    </dataValidation>
  </dataValidations>
  <printOptions/>
  <pageMargins left="0.5118055555555555" right="0.4722222222222222" top="0.43333333333333335" bottom="0.7479166666666667" header="0.5118055555555555" footer="0.31527777777777777"/>
  <pageSetup horizontalDpi="300" verticalDpi="300" orientation="landscape" scale="65"/>
  <headerFooter alignWithMargins="0">
    <oddFooter>&amp;R&amp;"Calibri,Regular"&amp;14&amp;F
&amp;A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33"/>
  <sheetViews>
    <sheetView showGridLines="0" zoomScale="85" zoomScaleNormal="85" workbookViewId="0" topLeftCell="A7">
      <selection activeCell="D13" sqref="D13"/>
    </sheetView>
  </sheetViews>
  <sheetFormatPr defaultColWidth="9.140625" defaultRowHeight="12.75"/>
  <cols>
    <col min="1" max="1" width="33.140625" style="213" customWidth="1"/>
    <col min="2" max="2" width="29.7109375" style="213" customWidth="1"/>
    <col min="3" max="3" width="31.140625" style="213" customWidth="1"/>
    <col min="4" max="5" width="30.8515625" style="213" customWidth="1"/>
    <col min="6" max="8" width="47.57421875" style="213" customWidth="1"/>
    <col min="9" max="16384" width="9.140625" style="213" customWidth="1"/>
  </cols>
  <sheetData>
    <row r="1" spans="1:5" ht="12.75">
      <c r="A1" s="214"/>
      <c r="B1" s="214"/>
      <c r="C1" s="214"/>
      <c r="D1" s="214"/>
      <c r="E1" s="214"/>
    </row>
    <row r="2" spans="1:5" ht="12.75">
      <c r="A2" s="116" t="s">
        <v>991</v>
      </c>
      <c r="B2" s="117"/>
      <c r="C2" s="117"/>
      <c r="D2" s="119"/>
      <c r="E2" s="214"/>
    </row>
    <row r="3" spans="1:5" ht="15" customHeight="1">
      <c r="A3" s="328" t="s">
        <v>992</v>
      </c>
      <c r="B3" s="328"/>
      <c r="C3" s="328"/>
      <c r="D3" s="328"/>
      <c r="E3" s="214"/>
    </row>
    <row r="4" spans="1:5" ht="15" customHeight="1">
      <c r="A4" s="152" t="s">
        <v>993</v>
      </c>
      <c r="B4" s="152"/>
      <c r="C4" s="152"/>
      <c r="D4" s="152"/>
      <c r="E4" s="214"/>
    </row>
    <row r="5" spans="1:5" ht="15" customHeight="1">
      <c r="A5" s="152" t="s">
        <v>994</v>
      </c>
      <c r="B5" s="152"/>
      <c r="C5" s="152"/>
      <c r="D5" s="152"/>
      <c r="E5" s="214"/>
    </row>
    <row r="6" spans="1:5" ht="54.75" customHeight="1">
      <c r="A6" s="152" t="s">
        <v>995</v>
      </c>
      <c r="B6" s="152"/>
      <c r="C6" s="152"/>
      <c r="D6" s="152"/>
      <c r="E6" s="214"/>
    </row>
    <row r="7" spans="1:5" ht="27" customHeight="1">
      <c r="A7" s="329" t="s">
        <v>996</v>
      </c>
      <c r="B7" s="329"/>
      <c r="C7" s="329"/>
      <c r="D7" s="329"/>
      <c r="E7" s="214"/>
    </row>
    <row r="8" spans="1:5" ht="15" customHeight="1">
      <c r="A8" s="115"/>
      <c r="B8" s="115"/>
      <c r="C8" s="115"/>
      <c r="D8" s="115"/>
      <c r="E8" s="214"/>
    </row>
    <row r="9" spans="1:5" ht="26.25" customHeight="1">
      <c r="A9" s="330" t="s">
        <v>997</v>
      </c>
      <c r="B9" s="330"/>
      <c r="C9" s="330"/>
      <c r="D9" s="330"/>
      <c r="E9" s="330"/>
    </row>
    <row r="10" spans="1:5" ht="12.75">
      <c r="A10" s="330"/>
      <c r="B10" s="330"/>
      <c r="C10" s="330"/>
      <c r="D10" s="330"/>
      <c r="E10" s="330"/>
    </row>
    <row r="11" spans="1:5" ht="12.75">
      <c r="A11" s="214"/>
      <c r="B11" s="214"/>
      <c r="C11" s="214"/>
      <c r="D11" s="214"/>
      <c r="E11" s="214"/>
    </row>
    <row r="12" spans="1:5" ht="12.75">
      <c r="A12" s="331" t="s">
        <v>529</v>
      </c>
      <c r="B12" s="332" t="s">
        <v>998</v>
      </c>
      <c r="C12" s="332"/>
      <c r="D12" s="332" t="s">
        <v>999</v>
      </c>
      <c r="E12" s="332"/>
    </row>
    <row r="13" spans="1:5" ht="12.75">
      <c r="A13" s="331"/>
      <c r="B13" s="333" t="s">
        <v>542</v>
      </c>
      <c r="C13" s="334" t="s">
        <v>543</v>
      </c>
      <c r="D13" s="335" t="s">
        <v>542</v>
      </c>
      <c r="E13" s="334" t="s">
        <v>543</v>
      </c>
    </row>
    <row r="14" spans="1:5" ht="12.75">
      <c r="A14" s="336" t="s">
        <v>546</v>
      </c>
      <c r="B14" s="337"/>
      <c r="C14" s="338"/>
      <c r="D14" s="339"/>
      <c r="E14" s="340"/>
    </row>
    <row r="15" spans="1:5" ht="12.75">
      <c r="A15" s="341" t="s">
        <v>549</v>
      </c>
      <c r="B15" s="342"/>
      <c r="C15" s="343"/>
      <c r="D15" s="344"/>
      <c r="E15" s="345"/>
    </row>
    <row r="16" spans="1:5" ht="12.75">
      <c r="A16" s="341" t="s">
        <v>551</v>
      </c>
      <c r="B16" s="346">
        <v>155115415</v>
      </c>
      <c r="C16" s="347">
        <v>2</v>
      </c>
      <c r="D16" s="348">
        <v>155115415</v>
      </c>
      <c r="E16" s="347">
        <v>2</v>
      </c>
    </row>
    <row r="17" spans="1:5" ht="12.75">
      <c r="A17" s="341" t="s">
        <v>552</v>
      </c>
      <c r="B17" s="349"/>
      <c r="C17" s="350"/>
      <c r="D17" s="351"/>
      <c r="E17" s="350"/>
    </row>
    <row r="18" spans="1:5" ht="12.75">
      <c r="A18" s="341" t="s">
        <v>553</v>
      </c>
      <c r="B18" s="349"/>
      <c r="C18" s="350"/>
      <c r="D18" s="351"/>
      <c r="E18" s="350"/>
    </row>
    <row r="19" spans="1:5" ht="12.75">
      <c r="A19" s="341" t="s">
        <v>554</v>
      </c>
      <c r="B19" s="349"/>
      <c r="C19" s="350"/>
      <c r="D19" s="351"/>
      <c r="E19" s="350"/>
    </row>
    <row r="20" spans="1:5" ht="12.75">
      <c r="A20" s="341" t="s">
        <v>555</v>
      </c>
      <c r="B20" s="349"/>
      <c r="C20" s="350"/>
      <c r="D20" s="351"/>
      <c r="E20" s="350"/>
    </row>
    <row r="21" spans="1:5" ht="12.75">
      <c r="A21" s="341" t="s">
        <v>556</v>
      </c>
      <c r="B21" s="349"/>
      <c r="C21" s="350"/>
      <c r="D21" s="351"/>
      <c r="E21" s="350"/>
    </row>
    <row r="22" spans="1:5" ht="12.75">
      <c r="A22" s="341" t="s">
        <v>557</v>
      </c>
      <c r="B22" s="349"/>
      <c r="C22" s="350"/>
      <c r="D22" s="351"/>
      <c r="E22" s="350"/>
    </row>
    <row r="23" spans="1:5" ht="12.75">
      <c r="A23" s="341" t="s">
        <v>558</v>
      </c>
      <c r="B23" s="349"/>
      <c r="C23" s="350"/>
      <c r="D23" s="351"/>
      <c r="E23" s="350"/>
    </row>
    <row r="24" spans="1:5" ht="12.75">
      <c r="A24" s="341" t="s">
        <v>559</v>
      </c>
      <c r="B24" s="349">
        <v>196212513</v>
      </c>
      <c r="C24" s="350">
        <v>26</v>
      </c>
      <c r="D24" s="351">
        <v>213804195</v>
      </c>
      <c r="E24" s="350">
        <v>30</v>
      </c>
    </row>
    <row r="25" spans="1:5" ht="12.75">
      <c r="A25" s="341" t="s">
        <v>560</v>
      </c>
      <c r="B25" s="349">
        <v>183265902</v>
      </c>
      <c r="C25" s="350">
        <v>5</v>
      </c>
      <c r="D25" s="351">
        <v>522288011</v>
      </c>
      <c r="E25" s="350">
        <v>14</v>
      </c>
    </row>
    <row r="26" spans="1:5" ht="12.75">
      <c r="A26" s="341" t="s">
        <v>77</v>
      </c>
      <c r="B26" s="349">
        <v>1395155542</v>
      </c>
      <c r="C26" s="350">
        <v>13</v>
      </c>
      <c r="D26" s="351">
        <v>1545301543</v>
      </c>
      <c r="E26" s="350">
        <v>14</v>
      </c>
    </row>
    <row r="27" spans="1:5" ht="12.75">
      <c r="A27" s="352" t="s">
        <v>561</v>
      </c>
      <c r="B27" s="353"/>
      <c r="C27" s="354"/>
      <c r="D27" s="355"/>
      <c r="E27" s="354"/>
    </row>
    <row r="33" spans="1:4" ht="12.75">
      <c r="A33" s="149"/>
      <c r="B33" s="149"/>
      <c r="C33" s="149"/>
      <c r="D33" s="149"/>
    </row>
  </sheetData>
  <sheetProtection selectLockedCells="1" selectUnlockedCells="1"/>
  <mergeCells count="9">
    <mergeCell ref="A3:D3"/>
    <mergeCell ref="A4:D4"/>
    <mergeCell ref="A5:D5"/>
    <mergeCell ref="A6:D6"/>
    <mergeCell ref="A7:D7"/>
    <mergeCell ref="A9:E10"/>
    <mergeCell ref="A12:A13"/>
    <mergeCell ref="B12:C12"/>
    <mergeCell ref="D12:E12"/>
  </mergeCells>
  <printOptions/>
  <pageMargins left="0.7083333333333334" right="0.7083333333333334" top="0.7479166666666667" bottom="0.7479166666666667" header="0.5118055555555555" footer="0.31527777777777777"/>
  <pageSetup fitToHeight="0" fitToWidth="1" horizontalDpi="300" verticalDpi="300" orientation="landscape" paperSize="9"/>
  <headerFooter alignWithMargins="0">
    <oddFooter>&amp;R&amp;"Calibri,Regular"&amp;14&amp;F
&amp;A</oddFooter>
  </headerFooter>
</worksheet>
</file>

<file path=xl/worksheets/sheet15.xml><?xml version="1.0" encoding="utf-8"?>
<worksheet xmlns="http://schemas.openxmlformats.org/spreadsheetml/2006/main" xmlns:r="http://schemas.openxmlformats.org/officeDocument/2006/relationships">
  <dimension ref="A1:D143"/>
  <sheetViews>
    <sheetView showGridLines="0" tabSelected="1" zoomScale="85" zoomScaleNormal="85" workbookViewId="0" topLeftCell="A1">
      <selection activeCell="B15" sqref="B15"/>
    </sheetView>
  </sheetViews>
  <sheetFormatPr defaultColWidth="9.140625" defaultRowHeight="12.75"/>
  <cols>
    <col min="1" max="1" width="33.140625" style="356" customWidth="1"/>
    <col min="2" max="2" width="33.421875" style="356" customWidth="1"/>
    <col min="3" max="3" width="46.7109375" style="357" customWidth="1"/>
    <col min="4" max="4" width="54.57421875" style="357" customWidth="1"/>
    <col min="5" max="7" width="47.57421875" style="358" customWidth="1"/>
    <col min="8" max="16384" width="9.140625" style="358" customWidth="1"/>
  </cols>
  <sheetData>
    <row r="1" spans="1:4" ht="12.75">
      <c r="A1" s="214"/>
      <c r="B1" s="214"/>
      <c r="C1" s="214"/>
      <c r="D1" s="214"/>
    </row>
    <row r="2" spans="1:4" ht="12.75">
      <c r="A2" s="116" t="s">
        <v>1000</v>
      </c>
      <c r="B2" s="117"/>
      <c r="C2" s="117"/>
      <c r="D2" s="119"/>
    </row>
    <row r="3" spans="1:4" ht="21.75" customHeight="1">
      <c r="A3" s="120" t="s">
        <v>1001</v>
      </c>
      <c r="B3" s="120"/>
      <c r="C3" s="120"/>
      <c r="D3" s="120"/>
    </row>
    <row r="4" spans="1:4" ht="46.5" customHeight="1">
      <c r="A4" s="120" t="s">
        <v>1002</v>
      </c>
      <c r="B4" s="120"/>
      <c r="C4" s="120"/>
      <c r="D4" s="120"/>
    </row>
    <row r="5" spans="1:4" ht="36.75" customHeight="1">
      <c r="A5" s="120" t="s">
        <v>1003</v>
      </c>
      <c r="B5" s="120"/>
      <c r="C5" s="120"/>
      <c r="D5" s="120"/>
    </row>
    <row r="6" spans="1:4" ht="48" customHeight="1">
      <c r="A6" s="121" t="s">
        <v>995</v>
      </c>
      <c r="B6" s="121"/>
      <c r="C6" s="121"/>
      <c r="D6" s="121"/>
    </row>
    <row r="7" spans="1:4" ht="47.25" customHeight="1">
      <c r="A7" s="115"/>
      <c r="B7" s="115"/>
      <c r="C7" s="115"/>
      <c r="D7" s="115"/>
    </row>
    <row r="8" spans="1:4" ht="15" customHeight="1">
      <c r="A8" s="330" t="s">
        <v>1004</v>
      </c>
      <c r="B8" s="330"/>
      <c r="C8" s="330"/>
      <c r="D8" s="330"/>
    </row>
    <row r="9" spans="1:4" ht="28.5" customHeight="1">
      <c r="A9" s="330"/>
      <c r="B9" s="330"/>
      <c r="C9" s="330"/>
      <c r="D9" s="330"/>
    </row>
    <row r="10" spans="1:4" ht="12.75">
      <c r="A10" s="214"/>
      <c r="B10" s="214"/>
      <c r="C10" s="214"/>
      <c r="D10" s="214"/>
    </row>
    <row r="11" spans="1:4" ht="34.5" customHeight="1">
      <c r="A11" s="359" t="s">
        <v>532</v>
      </c>
      <c r="B11" s="360" t="s">
        <v>529</v>
      </c>
      <c r="C11" s="361" t="s">
        <v>998</v>
      </c>
      <c r="D11" s="362" t="s">
        <v>999</v>
      </c>
    </row>
    <row r="12" spans="1:4" ht="18.75" customHeight="1">
      <c r="A12" s="359"/>
      <c r="B12" s="360"/>
      <c r="C12" s="363" t="s">
        <v>544</v>
      </c>
      <c r="D12" s="364" t="s">
        <v>544</v>
      </c>
    </row>
    <row r="13" spans="1:4" ht="12.75">
      <c r="A13" s="365" t="s">
        <v>41</v>
      </c>
      <c r="B13" s="366"/>
      <c r="C13" s="367">
        <v>123456789</v>
      </c>
      <c r="D13" s="368">
        <v>123456789</v>
      </c>
    </row>
    <row r="14" spans="1:4" ht="12.75">
      <c r="A14" s="369" t="s">
        <v>192</v>
      </c>
      <c r="B14" s="366"/>
      <c r="C14" s="184">
        <v>491970932</v>
      </c>
      <c r="D14" s="185">
        <v>620489904</v>
      </c>
    </row>
    <row r="15" spans="1:4" ht="12.75">
      <c r="A15" s="369" t="s">
        <v>344</v>
      </c>
      <c r="B15" s="366"/>
      <c r="C15" s="184">
        <v>337797307</v>
      </c>
      <c r="D15" s="185">
        <v>398996818</v>
      </c>
    </row>
    <row r="16" spans="1:4" ht="12.75">
      <c r="A16" s="370"/>
      <c r="B16" s="366"/>
      <c r="C16" s="184"/>
      <c r="D16" s="185"/>
    </row>
    <row r="17" spans="1:4" ht="12.75">
      <c r="A17" s="370"/>
      <c r="B17" s="366"/>
      <c r="C17" s="184"/>
      <c r="D17" s="185"/>
    </row>
    <row r="18" spans="1:4" ht="12.75">
      <c r="A18" s="370"/>
      <c r="B18" s="366"/>
      <c r="C18" s="184"/>
      <c r="D18" s="185"/>
    </row>
    <row r="19" spans="1:4" ht="12.75">
      <c r="A19" s="370"/>
      <c r="B19" s="366"/>
      <c r="C19" s="184"/>
      <c r="D19" s="185"/>
    </row>
    <row r="20" spans="1:4" ht="12.75">
      <c r="A20" s="370"/>
      <c r="B20" s="366"/>
      <c r="C20" s="184"/>
      <c r="D20" s="185"/>
    </row>
    <row r="21" spans="1:4" ht="12.75">
      <c r="A21" s="370"/>
      <c r="B21" s="366"/>
      <c r="C21" s="184"/>
      <c r="D21" s="185"/>
    </row>
    <row r="22" spans="1:4" ht="12.75">
      <c r="A22" s="370"/>
      <c r="B22" s="366"/>
      <c r="C22" s="184"/>
      <c r="D22" s="185"/>
    </row>
    <row r="23" spans="1:4" ht="12.75">
      <c r="A23" s="370"/>
      <c r="B23" s="366"/>
      <c r="C23" s="184"/>
      <c r="D23" s="185"/>
    </row>
    <row r="24" spans="1:4" ht="12.75">
      <c r="A24" s="370"/>
      <c r="B24" s="366"/>
      <c r="C24" s="184"/>
      <c r="D24" s="185"/>
    </row>
    <row r="25" spans="1:4" ht="12.75">
      <c r="A25" s="370"/>
      <c r="B25" s="366"/>
      <c r="C25" s="184"/>
      <c r="D25" s="185"/>
    </row>
    <row r="26" spans="1:4" ht="12.75">
      <c r="A26" s="370"/>
      <c r="B26" s="366"/>
      <c r="C26" s="184"/>
      <c r="D26" s="185"/>
    </row>
    <row r="27" spans="1:4" ht="12.75">
      <c r="A27" s="370"/>
      <c r="B27" s="366"/>
      <c r="C27" s="184"/>
      <c r="D27" s="185"/>
    </row>
    <row r="28" spans="1:4" ht="12.75">
      <c r="A28" s="370"/>
      <c r="B28" s="366"/>
      <c r="C28" s="184"/>
      <c r="D28" s="185"/>
    </row>
    <row r="29" spans="1:4" ht="12.75">
      <c r="A29" s="370"/>
      <c r="B29" s="366"/>
      <c r="C29" s="184"/>
      <c r="D29" s="185"/>
    </row>
    <row r="30" spans="1:4" ht="12.75">
      <c r="A30" s="370"/>
      <c r="B30" s="366"/>
      <c r="C30" s="184"/>
      <c r="D30" s="185"/>
    </row>
    <row r="31" spans="1:4" ht="12.75">
      <c r="A31" s="370"/>
      <c r="B31" s="366"/>
      <c r="C31" s="184"/>
      <c r="D31" s="185"/>
    </row>
    <row r="32" spans="1:4" ht="12.75">
      <c r="A32" s="370"/>
      <c r="B32" s="366"/>
      <c r="C32" s="184"/>
      <c r="D32" s="185"/>
    </row>
    <row r="33" spans="1:4" ht="12.75">
      <c r="A33" s="370"/>
      <c r="B33" s="366"/>
      <c r="C33" s="184"/>
      <c r="D33" s="185"/>
    </row>
    <row r="34" spans="1:4" ht="12.75">
      <c r="A34" s="370"/>
      <c r="B34" s="366"/>
      <c r="C34" s="184"/>
      <c r="D34" s="185"/>
    </row>
    <row r="35" spans="1:4" ht="12.75">
      <c r="A35" s="370"/>
      <c r="B35" s="366"/>
      <c r="C35" s="184"/>
      <c r="D35" s="185"/>
    </row>
    <row r="36" spans="1:4" ht="12.75">
      <c r="A36" s="370"/>
      <c r="B36" s="366"/>
      <c r="C36" s="184"/>
      <c r="D36" s="185"/>
    </row>
    <row r="37" spans="1:4" ht="12.75">
      <c r="A37" s="370"/>
      <c r="B37" s="366"/>
      <c r="C37" s="184"/>
      <c r="D37" s="185"/>
    </row>
    <row r="38" spans="1:4" ht="12.75">
      <c r="A38" s="370"/>
      <c r="B38" s="366"/>
      <c r="C38" s="184"/>
      <c r="D38" s="185"/>
    </row>
    <row r="39" spans="1:4" ht="12.75">
      <c r="A39" s="370"/>
      <c r="B39" s="366"/>
      <c r="C39" s="184"/>
      <c r="D39" s="185"/>
    </row>
    <row r="40" spans="1:4" ht="12.75">
      <c r="A40" s="370"/>
      <c r="B40" s="366"/>
      <c r="C40" s="184"/>
      <c r="D40" s="185"/>
    </row>
    <row r="41" spans="1:4" ht="12.75">
      <c r="A41" s="370"/>
      <c r="B41" s="366"/>
      <c r="C41" s="184"/>
      <c r="D41" s="185"/>
    </row>
    <row r="42" spans="1:4" ht="12.75">
      <c r="A42" s="370"/>
      <c r="B42" s="366"/>
      <c r="C42" s="184"/>
      <c r="D42" s="185"/>
    </row>
    <row r="43" spans="1:4" ht="12.75">
      <c r="A43" s="370"/>
      <c r="B43" s="366"/>
      <c r="C43" s="184"/>
      <c r="D43" s="185"/>
    </row>
    <row r="44" spans="1:4" ht="12.75">
      <c r="A44" s="370"/>
      <c r="B44" s="366"/>
      <c r="C44" s="184"/>
      <c r="D44" s="185"/>
    </row>
    <row r="45" spans="1:4" ht="12.75">
      <c r="A45" s="370"/>
      <c r="B45" s="366"/>
      <c r="C45" s="184"/>
      <c r="D45" s="185"/>
    </row>
    <row r="46" spans="1:4" ht="12.75">
      <c r="A46" s="370"/>
      <c r="B46" s="366"/>
      <c r="C46" s="184"/>
      <c r="D46" s="185"/>
    </row>
    <row r="47" spans="1:4" ht="12.75">
      <c r="A47" s="370"/>
      <c r="B47" s="366"/>
      <c r="C47" s="184"/>
      <c r="D47" s="185"/>
    </row>
    <row r="48" spans="1:4" ht="12.75">
      <c r="A48" s="370"/>
      <c r="B48" s="366"/>
      <c r="C48" s="184"/>
      <c r="D48" s="185"/>
    </row>
    <row r="49" spans="1:4" ht="12.75">
      <c r="A49" s="370"/>
      <c r="B49" s="366"/>
      <c r="C49" s="184"/>
      <c r="D49" s="185"/>
    </row>
    <row r="50" spans="1:4" ht="12.75">
      <c r="A50" s="370"/>
      <c r="B50" s="366"/>
      <c r="C50" s="184"/>
      <c r="D50" s="185"/>
    </row>
    <row r="51" spans="1:4" ht="12.75">
      <c r="A51" s="370"/>
      <c r="B51" s="366"/>
      <c r="C51" s="184"/>
      <c r="D51" s="185"/>
    </row>
    <row r="52" spans="1:4" ht="12.75">
      <c r="A52" s="370"/>
      <c r="B52" s="366"/>
      <c r="C52" s="184"/>
      <c r="D52" s="185"/>
    </row>
    <row r="53" spans="1:4" ht="12.75">
      <c r="A53" s="370"/>
      <c r="B53" s="366"/>
      <c r="C53" s="184"/>
      <c r="D53" s="185"/>
    </row>
    <row r="54" spans="1:4" ht="12.75">
      <c r="A54" s="370"/>
      <c r="B54" s="366"/>
      <c r="C54" s="184"/>
      <c r="D54" s="185"/>
    </row>
    <row r="55" spans="1:4" ht="12.75">
      <c r="A55" s="370"/>
      <c r="B55" s="366"/>
      <c r="C55" s="184"/>
      <c r="D55" s="185"/>
    </row>
    <row r="56" spans="1:4" ht="12.75">
      <c r="A56" s="370"/>
      <c r="B56" s="366"/>
      <c r="C56" s="184"/>
      <c r="D56" s="185"/>
    </row>
    <row r="57" spans="1:4" ht="12.75">
      <c r="A57" s="370"/>
      <c r="B57" s="366"/>
      <c r="C57" s="184"/>
      <c r="D57" s="185"/>
    </row>
    <row r="58" spans="1:4" ht="12.75">
      <c r="A58" s="370"/>
      <c r="B58" s="366"/>
      <c r="C58" s="184"/>
      <c r="D58" s="185"/>
    </row>
    <row r="59" spans="1:4" ht="12.75">
      <c r="A59" s="370"/>
      <c r="B59" s="366"/>
      <c r="C59" s="184"/>
      <c r="D59" s="185"/>
    </row>
    <row r="60" spans="1:4" ht="12.75">
      <c r="A60" s="370"/>
      <c r="B60" s="366"/>
      <c r="C60" s="184"/>
      <c r="D60" s="185"/>
    </row>
    <row r="61" spans="1:4" ht="12.75">
      <c r="A61" s="370"/>
      <c r="B61" s="366"/>
      <c r="C61" s="184"/>
      <c r="D61" s="185"/>
    </row>
    <row r="62" spans="1:4" ht="12.75">
      <c r="A62" s="370"/>
      <c r="B62" s="366"/>
      <c r="C62" s="184"/>
      <c r="D62" s="185"/>
    </row>
    <row r="63" spans="1:4" ht="12.75">
      <c r="A63" s="370"/>
      <c r="B63" s="366"/>
      <c r="C63" s="184"/>
      <c r="D63" s="185"/>
    </row>
    <row r="64" spans="1:4" ht="12.75">
      <c r="A64" s="370"/>
      <c r="B64" s="366"/>
      <c r="C64" s="184"/>
      <c r="D64" s="185"/>
    </row>
    <row r="65" spans="1:4" ht="12.75">
      <c r="A65" s="370"/>
      <c r="B65" s="366"/>
      <c r="C65" s="184"/>
      <c r="D65" s="185"/>
    </row>
    <row r="66" spans="1:4" ht="12.75">
      <c r="A66" s="370"/>
      <c r="B66" s="366"/>
      <c r="C66" s="184"/>
      <c r="D66" s="185"/>
    </row>
    <row r="67" spans="1:4" ht="12.75">
      <c r="A67" s="370"/>
      <c r="B67" s="366"/>
      <c r="C67" s="184"/>
      <c r="D67" s="185"/>
    </row>
    <row r="68" spans="1:4" ht="12.75">
      <c r="A68" s="370"/>
      <c r="B68" s="366"/>
      <c r="C68" s="184"/>
      <c r="D68" s="185"/>
    </row>
    <row r="69" spans="1:4" ht="12.75">
      <c r="A69" s="370"/>
      <c r="B69" s="366"/>
      <c r="C69" s="184"/>
      <c r="D69" s="185"/>
    </row>
    <row r="70" spans="1:4" ht="12.75">
      <c r="A70" s="370"/>
      <c r="B70" s="366"/>
      <c r="C70" s="184"/>
      <c r="D70" s="185"/>
    </row>
    <row r="71" spans="1:4" ht="12.75">
      <c r="A71" s="370"/>
      <c r="B71" s="366"/>
      <c r="C71" s="184"/>
      <c r="D71" s="185"/>
    </row>
    <row r="72" spans="1:4" ht="12.75">
      <c r="A72" s="370"/>
      <c r="B72" s="366"/>
      <c r="C72" s="184"/>
      <c r="D72" s="185"/>
    </row>
    <row r="73" spans="1:4" ht="12.75">
      <c r="A73" s="370"/>
      <c r="B73" s="366"/>
      <c r="C73" s="184"/>
      <c r="D73" s="185"/>
    </row>
    <row r="74" spans="1:4" ht="12.75">
      <c r="A74" s="370"/>
      <c r="B74" s="366"/>
      <c r="C74" s="184"/>
      <c r="D74" s="185"/>
    </row>
    <row r="75" spans="1:4" ht="12.75">
      <c r="A75" s="370"/>
      <c r="B75" s="366"/>
      <c r="C75" s="184"/>
      <c r="D75" s="185"/>
    </row>
    <row r="76" spans="1:4" ht="12.75">
      <c r="A76" s="370"/>
      <c r="B76" s="366"/>
      <c r="C76" s="184"/>
      <c r="D76" s="185"/>
    </row>
    <row r="77" spans="1:4" ht="12.75">
      <c r="A77" s="370"/>
      <c r="B77" s="366"/>
      <c r="C77" s="184"/>
      <c r="D77" s="185"/>
    </row>
    <row r="78" spans="1:4" ht="12.75">
      <c r="A78" s="370"/>
      <c r="B78" s="366"/>
      <c r="C78" s="184"/>
      <c r="D78" s="185"/>
    </row>
    <row r="79" spans="1:4" ht="12.75">
      <c r="A79" s="370"/>
      <c r="B79" s="366"/>
      <c r="C79" s="184"/>
      <c r="D79" s="185"/>
    </row>
    <row r="80" spans="1:4" ht="12.75">
      <c r="A80" s="370"/>
      <c r="B80" s="366"/>
      <c r="C80" s="184"/>
      <c r="D80" s="185"/>
    </row>
    <row r="81" spans="1:4" ht="12.75">
      <c r="A81" s="370"/>
      <c r="B81" s="366"/>
      <c r="C81" s="184"/>
      <c r="D81" s="185"/>
    </row>
    <row r="82" spans="1:4" ht="12.75">
      <c r="A82" s="370"/>
      <c r="B82" s="366"/>
      <c r="C82" s="184"/>
      <c r="D82" s="185"/>
    </row>
    <row r="83" spans="1:4" ht="12.75">
      <c r="A83" s="370"/>
      <c r="B83" s="366"/>
      <c r="C83" s="184"/>
      <c r="D83" s="185"/>
    </row>
    <row r="84" spans="1:4" ht="12.75">
      <c r="A84" s="370"/>
      <c r="B84" s="366"/>
      <c r="C84" s="184"/>
      <c r="D84" s="185"/>
    </row>
    <row r="85" spans="1:4" ht="12.75">
      <c r="A85" s="370"/>
      <c r="B85" s="366"/>
      <c r="C85" s="184"/>
      <c r="D85" s="185"/>
    </row>
    <row r="86" spans="1:4" ht="12.75">
      <c r="A86" s="370"/>
      <c r="B86" s="366"/>
      <c r="C86" s="184"/>
      <c r="D86" s="185"/>
    </row>
    <row r="87" spans="1:4" ht="12.75">
      <c r="A87" s="370"/>
      <c r="B87" s="366"/>
      <c r="C87" s="184"/>
      <c r="D87" s="185"/>
    </row>
    <row r="88" spans="1:4" ht="12.75">
      <c r="A88" s="370"/>
      <c r="B88" s="366"/>
      <c r="C88" s="184"/>
      <c r="D88" s="185"/>
    </row>
    <row r="89" spans="1:4" ht="12.75">
      <c r="A89" s="370"/>
      <c r="B89" s="366"/>
      <c r="C89" s="184"/>
      <c r="D89" s="185"/>
    </row>
    <row r="90" spans="1:4" ht="12.75">
      <c r="A90" s="370"/>
      <c r="B90" s="366"/>
      <c r="C90" s="184"/>
      <c r="D90" s="185"/>
    </row>
    <row r="91" spans="1:4" ht="12.75">
      <c r="A91" s="370"/>
      <c r="B91" s="366"/>
      <c r="C91" s="184"/>
      <c r="D91" s="185"/>
    </row>
    <row r="92" spans="1:4" ht="12.75">
      <c r="A92" s="370"/>
      <c r="B92" s="366"/>
      <c r="C92" s="184"/>
      <c r="D92" s="185"/>
    </row>
    <row r="93" spans="1:4" ht="12.75">
      <c r="A93" s="370"/>
      <c r="B93" s="366"/>
      <c r="C93" s="184"/>
      <c r="D93" s="185"/>
    </row>
    <row r="94" spans="1:4" ht="12.75">
      <c r="A94" s="370"/>
      <c r="B94" s="366"/>
      <c r="C94" s="184"/>
      <c r="D94" s="185"/>
    </row>
    <row r="95" spans="1:4" ht="12.75">
      <c r="A95" s="370"/>
      <c r="B95" s="366"/>
      <c r="C95" s="184"/>
      <c r="D95" s="185"/>
    </row>
    <row r="96" spans="1:4" ht="12.75">
      <c r="A96" s="370"/>
      <c r="B96" s="366"/>
      <c r="C96" s="184"/>
      <c r="D96" s="185"/>
    </row>
    <row r="97" spans="1:4" ht="12.75">
      <c r="A97" s="370"/>
      <c r="B97" s="366"/>
      <c r="C97" s="184"/>
      <c r="D97" s="185"/>
    </row>
    <row r="98" spans="1:4" ht="12.75">
      <c r="A98" s="370"/>
      <c r="B98" s="366"/>
      <c r="C98" s="184"/>
      <c r="D98" s="185"/>
    </row>
    <row r="99" spans="1:4" ht="12.75">
      <c r="A99" s="370"/>
      <c r="B99" s="366"/>
      <c r="C99" s="184"/>
      <c r="D99" s="185"/>
    </row>
    <row r="100" spans="1:4" ht="12.75">
      <c r="A100" s="370"/>
      <c r="B100" s="366"/>
      <c r="C100" s="184"/>
      <c r="D100" s="185"/>
    </row>
    <row r="101" spans="1:4" ht="12.75">
      <c r="A101" s="370"/>
      <c r="B101" s="366"/>
      <c r="C101" s="184"/>
      <c r="D101" s="185"/>
    </row>
    <row r="102" spans="1:4" ht="12.75">
      <c r="A102" s="370"/>
      <c r="B102" s="366"/>
      <c r="C102" s="184"/>
      <c r="D102" s="185"/>
    </row>
    <row r="103" spans="1:4" ht="12.75">
      <c r="A103" s="370"/>
      <c r="B103" s="366"/>
      <c r="C103" s="184"/>
      <c r="D103" s="185"/>
    </row>
    <row r="104" spans="1:4" ht="12.75">
      <c r="A104" s="370"/>
      <c r="B104" s="366"/>
      <c r="C104" s="184"/>
      <c r="D104" s="185"/>
    </row>
    <row r="105" spans="1:4" ht="12.75">
      <c r="A105" s="370"/>
      <c r="B105" s="366"/>
      <c r="C105" s="184"/>
      <c r="D105" s="185"/>
    </row>
    <row r="106" spans="1:4" ht="12.75">
      <c r="A106" s="370"/>
      <c r="B106" s="366"/>
      <c r="C106" s="184"/>
      <c r="D106" s="185"/>
    </row>
    <row r="107" spans="1:4" ht="12.75">
      <c r="A107" s="370"/>
      <c r="B107" s="366"/>
      <c r="C107" s="184"/>
      <c r="D107" s="185"/>
    </row>
    <row r="108" spans="1:4" ht="12.75">
      <c r="A108" s="370"/>
      <c r="B108" s="366"/>
      <c r="C108" s="184"/>
      <c r="D108" s="185"/>
    </row>
    <row r="109" spans="1:4" ht="12.75">
      <c r="A109" s="370"/>
      <c r="B109" s="366"/>
      <c r="C109" s="184"/>
      <c r="D109" s="185"/>
    </row>
    <row r="110" spans="1:4" ht="12.75">
      <c r="A110" s="370"/>
      <c r="B110" s="366"/>
      <c r="C110" s="184"/>
      <c r="D110" s="185"/>
    </row>
    <row r="111" spans="1:4" ht="12.75">
      <c r="A111" s="370"/>
      <c r="B111" s="366"/>
      <c r="C111" s="184"/>
      <c r="D111" s="185"/>
    </row>
    <row r="112" spans="1:4" ht="12.75">
      <c r="A112" s="370"/>
      <c r="B112" s="366"/>
      <c r="C112" s="184"/>
      <c r="D112" s="185"/>
    </row>
    <row r="113" spans="1:4" ht="12.75">
      <c r="A113" s="370"/>
      <c r="B113" s="366"/>
      <c r="C113" s="184"/>
      <c r="D113" s="185"/>
    </row>
    <row r="114" spans="1:4" ht="12.75">
      <c r="A114" s="370"/>
      <c r="B114" s="366"/>
      <c r="C114" s="184"/>
      <c r="D114" s="185"/>
    </row>
    <row r="115" spans="1:4" ht="12.75">
      <c r="A115" s="370"/>
      <c r="B115" s="366"/>
      <c r="C115" s="184"/>
      <c r="D115" s="185"/>
    </row>
    <row r="116" spans="1:4" ht="12.75">
      <c r="A116" s="370"/>
      <c r="B116" s="366"/>
      <c r="C116" s="184"/>
      <c r="D116" s="185"/>
    </row>
    <row r="117" spans="1:4" ht="12.75">
      <c r="A117" s="370"/>
      <c r="B117" s="366"/>
      <c r="C117" s="184"/>
      <c r="D117" s="185"/>
    </row>
    <row r="118" spans="1:4" ht="12.75">
      <c r="A118" s="370"/>
      <c r="B118" s="366"/>
      <c r="C118" s="184"/>
      <c r="D118" s="185"/>
    </row>
    <row r="119" spans="1:4" ht="12.75">
      <c r="A119" s="370"/>
      <c r="B119" s="366"/>
      <c r="C119" s="184"/>
      <c r="D119" s="185"/>
    </row>
    <row r="120" spans="1:4" ht="12.75">
      <c r="A120" s="370"/>
      <c r="B120" s="366"/>
      <c r="C120" s="184"/>
      <c r="D120" s="185"/>
    </row>
    <row r="121" spans="1:4" ht="12.75">
      <c r="A121" s="370"/>
      <c r="B121" s="366"/>
      <c r="C121" s="184"/>
      <c r="D121" s="185"/>
    </row>
    <row r="122" spans="1:4" ht="12.75">
      <c r="A122" s="370"/>
      <c r="B122" s="366"/>
      <c r="C122" s="184"/>
      <c r="D122" s="185"/>
    </row>
    <row r="123" spans="1:4" ht="12.75">
      <c r="A123" s="370"/>
      <c r="B123" s="366"/>
      <c r="C123" s="184"/>
      <c r="D123" s="185"/>
    </row>
    <row r="124" spans="1:4" ht="12.75">
      <c r="A124" s="370"/>
      <c r="B124" s="366"/>
      <c r="C124" s="184"/>
      <c r="D124" s="185"/>
    </row>
    <row r="125" spans="1:4" ht="12.75">
      <c r="A125" s="370"/>
      <c r="B125" s="366"/>
      <c r="C125" s="184"/>
      <c r="D125" s="185"/>
    </row>
    <row r="126" spans="1:4" ht="12.75">
      <c r="A126" s="370"/>
      <c r="B126" s="366"/>
      <c r="C126" s="184"/>
      <c r="D126" s="185"/>
    </row>
    <row r="127" spans="1:4" ht="12.75">
      <c r="A127" s="370"/>
      <c r="B127" s="366"/>
      <c r="C127" s="184"/>
      <c r="D127" s="185"/>
    </row>
    <row r="128" spans="1:4" ht="12.75">
      <c r="A128" s="370"/>
      <c r="B128" s="366"/>
      <c r="C128" s="184"/>
      <c r="D128" s="185"/>
    </row>
    <row r="129" spans="1:4" ht="12.75">
      <c r="A129" s="370"/>
      <c r="B129" s="366"/>
      <c r="C129" s="184"/>
      <c r="D129" s="185"/>
    </row>
    <row r="130" spans="1:4" ht="12.75">
      <c r="A130" s="370"/>
      <c r="B130" s="366"/>
      <c r="C130" s="184"/>
      <c r="D130" s="185"/>
    </row>
    <row r="131" spans="1:4" ht="12.75">
      <c r="A131" s="370"/>
      <c r="B131" s="366"/>
      <c r="C131" s="184"/>
      <c r="D131" s="185"/>
    </row>
    <row r="132" spans="1:4" ht="12.75">
      <c r="A132" s="370"/>
      <c r="B132" s="366"/>
      <c r="C132" s="184"/>
      <c r="D132" s="185"/>
    </row>
    <row r="133" spans="1:4" ht="12.75">
      <c r="A133" s="370"/>
      <c r="B133" s="366"/>
      <c r="C133" s="184"/>
      <c r="D133" s="185"/>
    </row>
    <row r="134" spans="1:4" ht="12.75">
      <c r="A134" s="370"/>
      <c r="B134" s="366"/>
      <c r="C134" s="184"/>
      <c r="D134" s="185"/>
    </row>
    <row r="135" spans="1:4" ht="12.75">
      <c r="A135" s="370"/>
      <c r="B135" s="366"/>
      <c r="C135" s="184"/>
      <c r="D135" s="185"/>
    </row>
    <row r="136" spans="1:4" ht="12.75">
      <c r="A136" s="370"/>
      <c r="B136" s="366"/>
      <c r="C136" s="184"/>
      <c r="D136" s="185"/>
    </row>
    <row r="137" spans="1:4" ht="12.75">
      <c r="A137" s="370"/>
      <c r="B137" s="366"/>
      <c r="C137" s="184"/>
      <c r="D137" s="185"/>
    </row>
    <row r="138" spans="1:4" ht="12.75">
      <c r="A138" s="370"/>
      <c r="B138" s="366"/>
      <c r="C138" s="184"/>
      <c r="D138" s="185"/>
    </row>
    <row r="139" spans="1:4" ht="12.75">
      <c r="A139" s="370"/>
      <c r="B139" s="366"/>
      <c r="C139" s="184"/>
      <c r="D139" s="185"/>
    </row>
    <row r="140" spans="1:4" ht="12.75">
      <c r="A140" s="370"/>
      <c r="B140" s="366"/>
      <c r="C140" s="184"/>
      <c r="D140" s="185"/>
    </row>
    <row r="141" spans="1:4" ht="12.75">
      <c r="A141" s="370"/>
      <c r="B141" s="366"/>
      <c r="C141" s="184"/>
      <c r="D141" s="185"/>
    </row>
    <row r="142" spans="1:4" ht="12.75">
      <c r="A142" s="370"/>
      <c r="B142" s="366"/>
      <c r="C142" s="184"/>
      <c r="D142" s="185"/>
    </row>
    <row r="143" spans="1:4" ht="12.75">
      <c r="A143" s="370"/>
      <c r="B143" s="366"/>
      <c r="C143" s="184"/>
      <c r="D143" s="185"/>
    </row>
  </sheetData>
  <sheetProtection selectLockedCells="1" selectUnlockedCells="1"/>
  <mergeCells count="7">
    <mergeCell ref="A3:D3"/>
    <mergeCell ref="A4:D4"/>
    <mergeCell ref="A5:D5"/>
    <mergeCell ref="A6:D6"/>
    <mergeCell ref="A8:D9"/>
    <mergeCell ref="A11:A12"/>
    <mergeCell ref="B11:B12"/>
  </mergeCells>
  <dataValidations count="2">
    <dataValidation type="list" allowBlank="1" showErrorMessage="1" error="The entry you have entered is not valid" sqref="A13:A143">
      <formula1>Country2</formula1>
      <formula2>0</formula2>
    </dataValidation>
    <dataValidation type="list" operator="equal" allowBlank="1" sqref="B13:B143">
      <formula1>List!$S$2:$S$13</formula1>
    </dataValidation>
  </dataValidations>
  <printOptions/>
  <pageMargins left="0.7083333333333334" right="0.7083333333333334" top="0.7479166666666667" bottom="0.7479166666666667" header="0.5118055555555555" footer="0.31527777777777777"/>
  <pageSetup horizontalDpi="300" verticalDpi="300" orientation="landscape" paperSize="9" scale="60"/>
  <headerFooter alignWithMargins="0">
    <oddFooter>&amp;R&amp;"Calibri,Regular"&amp;14&amp;F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Q18"/>
  <sheetViews>
    <sheetView showGridLines="0" zoomScale="85" zoomScaleNormal="85" workbookViewId="0" topLeftCell="A1">
      <selection activeCell="V5" sqref="V5"/>
    </sheetView>
  </sheetViews>
  <sheetFormatPr defaultColWidth="9.140625" defaultRowHeight="12.75"/>
  <cols>
    <col min="1" max="14" width="9.28125" style="12" customWidth="1"/>
    <col min="15" max="26" width="9.140625" style="12" customWidth="1"/>
    <col min="27" max="16384" width="9.28125" style="12" customWidth="1"/>
  </cols>
  <sheetData>
    <row r="2" spans="1:17" ht="12.75">
      <c r="A2" s="13" t="s">
        <v>387</v>
      </c>
      <c r="B2" s="14"/>
      <c r="C2" s="14"/>
      <c r="D2" s="14"/>
      <c r="E2" s="14"/>
      <c r="F2" s="14"/>
      <c r="G2" s="14"/>
      <c r="H2" s="14"/>
      <c r="I2" s="14"/>
      <c r="J2" s="14"/>
      <c r="K2" s="14"/>
      <c r="L2" s="14"/>
      <c r="M2" s="14"/>
      <c r="N2" s="15"/>
      <c r="O2" s="16"/>
      <c r="P2" s="16"/>
      <c r="Q2" s="16"/>
    </row>
    <row r="3" spans="1:17" ht="18" customHeight="1">
      <c r="A3" s="17" t="s">
        <v>388</v>
      </c>
      <c r="B3" s="17"/>
      <c r="C3" s="17"/>
      <c r="D3" s="17"/>
      <c r="E3" s="17"/>
      <c r="F3" s="17"/>
      <c r="G3" s="17"/>
      <c r="H3" s="17"/>
      <c r="I3" s="17"/>
      <c r="J3" s="17"/>
      <c r="K3" s="17"/>
      <c r="L3" s="17"/>
      <c r="M3" s="17"/>
      <c r="N3" s="17"/>
      <c r="O3" s="16"/>
      <c r="P3" s="16"/>
      <c r="Q3" s="16"/>
    </row>
    <row r="4" spans="1:17" ht="48.75" customHeight="1">
      <c r="A4" s="17" t="s">
        <v>389</v>
      </c>
      <c r="B4" s="17"/>
      <c r="C4" s="17"/>
      <c r="D4" s="17"/>
      <c r="E4" s="17"/>
      <c r="F4" s="17"/>
      <c r="G4" s="17"/>
      <c r="H4" s="17"/>
      <c r="I4" s="17"/>
      <c r="J4" s="17"/>
      <c r="K4" s="17"/>
      <c r="L4" s="17"/>
      <c r="M4" s="17"/>
      <c r="N4" s="17"/>
      <c r="O4" s="16"/>
      <c r="P4" s="16"/>
      <c r="Q4" s="16"/>
    </row>
    <row r="5" spans="1:17" ht="86.25" customHeight="1">
      <c r="A5" s="18" t="s">
        <v>390</v>
      </c>
      <c r="B5" s="18"/>
      <c r="C5" s="18"/>
      <c r="D5" s="18"/>
      <c r="E5" s="18"/>
      <c r="F5" s="18"/>
      <c r="G5" s="18"/>
      <c r="H5" s="18"/>
      <c r="I5" s="18"/>
      <c r="J5" s="18"/>
      <c r="K5" s="18"/>
      <c r="L5" s="18"/>
      <c r="M5" s="18"/>
      <c r="N5" s="18"/>
      <c r="O5" s="16"/>
      <c r="P5" s="16"/>
      <c r="Q5" s="16"/>
    </row>
    <row r="6" spans="1:17" ht="33" customHeight="1">
      <c r="A6" s="17" t="s">
        <v>391</v>
      </c>
      <c r="B6" s="17"/>
      <c r="C6" s="17"/>
      <c r="D6" s="17"/>
      <c r="E6" s="17"/>
      <c r="F6" s="17"/>
      <c r="G6" s="17"/>
      <c r="H6" s="17"/>
      <c r="I6" s="17"/>
      <c r="J6" s="17"/>
      <c r="K6" s="17"/>
      <c r="L6" s="17"/>
      <c r="M6" s="17"/>
      <c r="N6" s="17"/>
      <c r="O6" s="16"/>
      <c r="P6" s="16"/>
      <c r="Q6" s="16"/>
    </row>
    <row r="7" spans="1:17" ht="67.5" customHeight="1">
      <c r="A7" s="17" t="s">
        <v>392</v>
      </c>
      <c r="B7" s="17"/>
      <c r="C7" s="17"/>
      <c r="D7" s="17"/>
      <c r="E7" s="17"/>
      <c r="F7" s="17"/>
      <c r="G7" s="17"/>
      <c r="H7" s="17"/>
      <c r="I7" s="17"/>
      <c r="J7" s="17"/>
      <c r="K7" s="17"/>
      <c r="L7" s="17"/>
      <c r="M7" s="17"/>
      <c r="N7" s="17"/>
      <c r="O7" s="16"/>
      <c r="P7" s="16"/>
      <c r="Q7" s="16"/>
    </row>
    <row r="8" spans="1:17" ht="18.75" customHeight="1">
      <c r="A8" s="19" t="s">
        <v>393</v>
      </c>
      <c r="B8" s="19"/>
      <c r="C8" s="19"/>
      <c r="D8" s="19"/>
      <c r="E8" s="19"/>
      <c r="F8" s="19"/>
      <c r="G8" s="19"/>
      <c r="H8" s="19"/>
      <c r="I8" s="19"/>
      <c r="J8" s="19"/>
      <c r="K8" s="19"/>
      <c r="L8" s="19"/>
      <c r="M8" s="19"/>
      <c r="N8" s="19"/>
      <c r="O8" s="16"/>
      <c r="P8" s="16"/>
      <c r="Q8" s="16"/>
    </row>
    <row r="9" spans="1:17" ht="33" customHeight="1">
      <c r="A9" s="20" t="s">
        <v>394</v>
      </c>
      <c r="B9" s="20"/>
      <c r="C9" s="20"/>
      <c r="D9" s="20"/>
      <c r="E9" s="20"/>
      <c r="F9" s="20"/>
      <c r="G9" s="20"/>
      <c r="H9" s="20"/>
      <c r="I9" s="20"/>
      <c r="J9" s="20"/>
      <c r="K9" s="20"/>
      <c r="L9" s="20"/>
      <c r="M9" s="20"/>
      <c r="N9" s="20"/>
      <c r="O9" s="16"/>
      <c r="P9" s="16"/>
      <c r="Q9" s="16"/>
    </row>
    <row r="10" spans="1:17" ht="108.75" customHeight="1">
      <c r="A10" s="17" t="s">
        <v>395</v>
      </c>
      <c r="B10" s="17"/>
      <c r="C10" s="17"/>
      <c r="D10" s="17"/>
      <c r="E10" s="17"/>
      <c r="F10" s="17"/>
      <c r="G10" s="17"/>
      <c r="H10" s="17"/>
      <c r="I10" s="17"/>
      <c r="J10" s="17"/>
      <c r="K10" s="17"/>
      <c r="L10" s="17"/>
      <c r="M10" s="17"/>
      <c r="N10" s="17"/>
      <c r="O10" s="16"/>
      <c r="P10" s="16"/>
      <c r="Q10" s="16"/>
    </row>
    <row r="11" spans="1:17" ht="12.75">
      <c r="A11" s="21" t="s">
        <v>396</v>
      </c>
      <c r="B11" s="22"/>
      <c r="C11" s="23"/>
      <c r="D11" s="23"/>
      <c r="E11" s="23"/>
      <c r="F11" s="23"/>
      <c r="G11" s="23"/>
      <c r="H11" s="23"/>
      <c r="I11" s="23"/>
      <c r="J11" s="23"/>
      <c r="K11" s="23"/>
      <c r="L11" s="23"/>
      <c r="M11" s="23"/>
      <c r="N11" s="24"/>
      <c r="O11" s="16"/>
      <c r="P11" s="16"/>
      <c r="Q11" s="16"/>
    </row>
    <row r="12" spans="1:17" ht="12.75">
      <c r="A12" s="21" t="s">
        <v>397</v>
      </c>
      <c r="B12" s="22"/>
      <c r="C12" s="23"/>
      <c r="D12" s="23"/>
      <c r="E12" s="23"/>
      <c r="F12" s="23"/>
      <c r="G12" s="23"/>
      <c r="H12" s="23"/>
      <c r="I12" s="23"/>
      <c r="J12" s="23"/>
      <c r="K12" s="23"/>
      <c r="L12" s="23"/>
      <c r="M12" s="23"/>
      <c r="N12" s="24"/>
      <c r="O12" s="16"/>
      <c r="P12" s="16"/>
      <c r="Q12" s="16"/>
    </row>
    <row r="13" spans="1:17" ht="34.5" customHeight="1">
      <c r="A13" s="25" t="s">
        <v>398</v>
      </c>
      <c r="B13" s="25"/>
      <c r="C13" s="25"/>
      <c r="D13" s="25"/>
      <c r="E13" s="25"/>
      <c r="F13" s="25"/>
      <c r="G13" s="25"/>
      <c r="H13" s="25"/>
      <c r="I13" s="25"/>
      <c r="J13" s="25"/>
      <c r="K13" s="25"/>
      <c r="L13" s="25"/>
      <c r="M13" s="25"/>
      <c r="N13" s="25"/>
      <c r="O13" s="16"/>
      <c r="P13" s="16"/>
      <c r="Q13" s="16"/>
    </row>
    <row r="14" spans="1:17" ht="33" customHeight="1">
      <c r="A14" s="26" t="s">
        <v>399</v>
      </c>
      <c r="B14" s="26"/>
      <c r="C14" s="26"/>
      <c r="D14" s="26"/>
      <c r="E14" s="26"/>
      <c r="F14" s="26"/>
      <c r="G14" s="26"/>
      <c r="H14" s="26"/>
      <c r="I14" s="26"/>
      <c r="J14" s="26"/>
      <c r="K14" s="26"/>
      <c r="L14" s="26"/>
      <c r="M14" s="26"/>
      <c r="N14" s="26"/>
      <c r="O14" s="16"/>
      <c r="P14" s="16"/>
      <c r="Q14" s="16"/>
    </row>
    <row r="17" ht="12.75">
      <c r="A17" s="27"/>
    </row>
    <row r="18" ht="12.75">
      <c r="A18" s="27"/>
    </row>
    <row r="27" ht="56.25" customHeight="1"/>
  </sheetData>
  <sheetProtection selectLockedCells="1" selectUnlockedCells="1"/>
  <mergeCells count="10">
    <mergeCell ref="A3:N3"/>
    <mergeCell ref="A4:N4"/>
    <mergeCell ref="A5:N5"/>
    <mergeCell ref="A6:N6"/>
    <mergeCell ref="A7:N7"/>
    <mergeCell ref="A8:N8"/>
    <mergeCell ref="A9:N9"/>
    <mergeCell ref="A10:N10"/>
    <mergeCell ref="A13:N13"/>
    <mergeCell ref="A14:N14"/>
  </mergeCells>
  <printOptions/>
  <pageMargins left="0.7083333333333334" right="0.7083333333333334" top="0.7479166666666667" bottom="0.7486111111111111" header="0.5118055555555555" footer="0.31527777777777777"/>
  <pageSetup fitToHeight="1" fitToWidth="1" horizontalDpi="300" verticalDpi="300" orientation="landscape" paperSize="9"/>
  <headerFooter alignWithMargins="0">
    <oddFooter>&amp;R&amp;"Calibri,Regular"&amp;11&amp;F
&amp;".xls,Regular"&amp;A</oddFooter>
  </headerFooter>
  <legacyDrawing r:id="rId2"/>
  <oleObjects>
    <oleObject progId="Acrobat Document" dvAspect="DVASPECT_ICON" shapeId="76703514" r:id="rId1"/>
  </oleObjects>
</worksheet>
</file>

<file path=xl/worksheets/sheet3.xml><?xml version="1.0" encoding="utf-8"?>
<worksheet xmlns="http://schemas.openxmlformats.org/spreadsheetml/2006/main" xmlns:r="http://schemas.openxmlformats.org/officeDocument/2006/relationships">
  <dimension ref="A1:O102"/>
  <sheetViews>
    <sheetView showGridLines="0" zoomScale="85" zoomScaleNormal="85" workbookViewId="0" topLeftCell="A1">
      <selection activeCell="A1" sqref="A1"/>
    </sheetView>
  </sheetViews>
  <sheetFormatPr defaultColWidth="9.140625" defaultRowHeight="12.75"/>
  <cols>
    <col min="1" max="1" width="4.28125" style="28" customWidth="1"/>
    <col min="2" max="14" width="9.140625" style="28" customWidth="1"/>
    <col min="15" max="15" width="11.140625" style="28" customWidth="1"/>
    <col min="16" max="16384" width="9.140625" style="28" customWidth="1"/>
  </cols>
  <sheetData>
    <row r="1" spans="1:15" ht="12.75">
      <c r="A1" s="29" t="s">
        <v>400</v>
      </c>
      <c r="B1" s="30"/>
      <c r="C1" s="30"/>
      <c r="D1" s="30"/>
      <c r="E1" s="30"/>
      <c r="F1" s="30"/>
      <c r="G1" s="30"/>
      <c r="H1" s="30"/>
      <c r="I1" s="30"/>
      <c r="J1" s="30"/>
      <c r="K1" s="30"/>
      <c r="L1" s="30"/>
      <c r="M1" s="30"/>
      <c r="N1" s="30"/>
      <c r="O1" s="31"/>
    </row>
    <row r="2" spans="1:15" ht="12.75">
      <c r="A2" s="32" t="s">
        <v>401</v>
      </c>
      <c r="B2" s="33"/>
      <c r="C2" s="33"/>
      <c r="D2" s="33"/>
      <c r="E2" s="33"/>
      <c r="F2" s="33"/>
      <c r="G2" s="33"/>
      <c r="H2" s="33"/>
      <c r="I2" s="33"/>
      <c r="J2" s="33"/>
      <c r="K2" s="33"/>
      <c r="L2" s="33"/>
      <c r="M2" s="33"/>
      <c r="N2" s="33"/>
      <c r="O2" s="34"/>
    </row>
    <row r="3" spans="1:15" ht="12.75">
      <c r="A3" s="35" t="s">
        <v>402</v>
      </c>
      <c r="B3" s="36"/>
      <c r="C3" s="36"/>
      <c r="D3" s="36"/>
      <c r="E3" s="36"/>
      <c r="F3" s="36"/>
      <c r="G3" s="36"/>
      <c r="H3" s="36"/>
      <c r="I3" s="36"/>
      <c r="J3" s="36"/>
      <c r="K3" s="36"/>
      <c r="L3" s="36"/>
      <c r="M3" s="36"/>
      <c r="N3" s="36"/>
      <c r="O3" s="37"/>
    </row>
    <row r="4" spans="1:15" ht="12.75">
      <c r="A4" s="35"/>
      <c r="B4" s="38" t="s">
        <v>403</v>
      </c>
      <c r="C4" s="36"/>
      <c r="D4" s="36"/>
      <c r="E4" s="36"/>
      <c r="F4" s="36"/>
      <c r="G4" s="36"/>
      <c r="H4" s="36"/>
      <c r="I4" s="36"/>
      <c r="J4" s="36"/>
      <c r="K4" s="36"/>
      <c r="L4" s="36"/>
      <c r="M4" s="36"/>
      <c r="N4" s="36"/>
      <c r="O4" s="37"/>
    </row>
    <row r="5" spans="1:15" ht="12.75">
      <c r="A5" s="35"/>
      <c r="B5" s="36" t="s">
        <v>404</v>
      </c>
      <c r="C5" s="36"/>
      <c r="D5" s="36"/>
      <c r="E5" s="36"/>
      <c r="F5" s="36"/>
      <c r="G5" s="36"/>
      <c r="H5" s="36"/>
      <c r="I5" s="36"/>
      <c r="J5" s="36"/>
      <c r="K5" s="36"/>
      <c r="L5" s="36"/>
      <c r="M5" s="36"/>
      <c r="N5" s="36"/>
      <c r="O5" s="37"/>
    </row>
    <row r="6" spans="1:15" ht="12.75">
      <c r="A6" s="35"/>
      <c r="B6" s="36" t="s">
        <v>405</v>
      </c>
      <c r="C6" s="36"/>
      <c r="D6" s="36"/>
      <c r="E6" s="36"/>
      <c r="F6" s="36"/>
      <c r="G6" s="36"/>
      <c r="H6" s="36"/>
      <c r="I6" s="36"/>
      <c r="J6" s="36"/>
      <c r="K6" s="36"/>
      <c r="L6" s="36"/>
      <c r="M6" s="36"/>
      <c r="N6" s="36"/>
      <c r="O6" s="37"/>
    </row>
    <row r="7" spans="1:15" ht="12.75">
      <c r="A7" s="35"/>
      <c r="B7" s="36"/>
      <c r="C7" s="36"/>
      <c r="D7" s="36"/>
      <c r="E7" s="36"/>
      <c r="F7" s="36"/>
      <c r="G7" s="36"/>
      <c r="H7" s="36"/>
      <c r="I7" s="36"/>
      <c r="J7" s="36"/>
      <c r="K7" s="36"/>
      <c r="L7" s="36"/>
      <c r="M7" s="36"/>
      <c r="N7" s="36"/>
      <c r="O7" s="37"/>
    </row>
    <row r="8" spans="1:15" ht="12.75">
      <c r="A8" s="39" t="s">
        <v>406</v>
      </c>
      <c r="B8" s="36"/>
      <c r="C8" s="36"/>
      <c r="D8" s="36"/>
      <c r="E8" s="36"/>
      <c r="F8" s="36"/>
      <c r="G8" s="36"/>
      <c r="H8" s="36"/>
      <c r="I8" s="36"/>
      <c r="J8" s="36"/>
      <c r="K8" s="36"/>
      <c r="L8" s="36"/>
      <c r="M8" s="36"/>
      <c r="N8" s="36"/>
      <c r="O8" s="37"/>
    </row>
    <row r="9" spans="1:15" ht="12.75">
      <c r="A9" s="35"/>
      <c r="B9" s="38" t="s">
        <v>407</v>
      </c>
      <c r="C9" s="36"/>
      <c r="D9" s="36"/>
      <c r="E9" s="36"/>
      <c r="F9" s="36"/>
      <c r="G9" s="36"/>
      <c r="H9" s="36"/>
      <c r="I9" s="36"/>
      <c r="J9" s="36"/>
      <c r="K9" s="36"/>
      <c r="L9" s="36"/>
      <c r="M9" s="36"/>
      <c r="N9" s="36"/>
      <c r="O9" s="37"/>
    </row>
    <row r="10" spans="1:15" ht="12.75">
      <c r="A10" s="35"/>
      <c r="B10" s="36" t="s">
        <v>408</v>
      </c>
      <c r="C10" s="36"/>
      <c r="D10" s="36"/>
      <c r="E10" s="36"/>
      <c r="F10" s="36"/>
      <c r="G10" s="36"/>
      <c r="H10" s="36"/>
      <c r="I10" s="36"/>
      <c r="J10" s="36"/>
      <c r="K10" s="36"/>
      <c r="L10" s="36"/>
      <c r="M10" s="36"/>
      <c r="N10" s="36"/>
      <c r="O10" s="37"/>
    </row>
    <row r="11" spans="1:15" ht="12.75">
      <c r="A11" s="35"/>
      <c r="B11" s="38" t="s">
        <v>409</v>
      </c>
      <c r="C11" s="36"/>
      <c r="D11" s="36"/>
      <c r="E11" s="36"/>
      <c r="F11" s="36"/>
      <c r="G11" s="36"/>
      <c r="H11" s="36"/>
      <c r="I11" s="36"/>
      <c r="J11" s="36"/>
      <c r="K11" s="36"/>
      <c r="L11" s="36"/>
      <c r="M11" s="36"/>
      <c r="N11" s="36"/>
      <c r="O11" s="37"/>
    </row>
    <row r="12" spans="1:15" ht="12.75">
      <c r="A12" s="35"/>
      <c r="B12" s="36" t="s">
        <v>410</v>
      </c>
      <c r="C12" s="36"/>
      <c r="D12" s="36"/>
      <c r="E12" s="36"/>
      <c r="F12" s="36"/>
      <c r="G12" s="36"/>
      <c r="H12" s="36"/>
      <c r="I12" s="36"/>
      <c r="J12" s="36"/>
      <c r="K12" s="36"/>
      <c r="L12" s="36"/>
      <c r="M12" s="36"/>
      <c r="N12" s="36"/>
      <c r="O12" s="37"/>
    </row>
    <row r="13" spans="1:15" ht="12.75">
      <c r="A13" s="35"/>
      <c r="B13" s="36"/>
      <c r="C13" s="36"/>
      <c r="D13" s="36"/>
      <c r="E13" s="36"/>
      <c r="F13" s="36"/>
      <c r="G13" s="36"/>
      <c r="H13" s="36"/>
      <c r="I13" s="36"/>
      <c r="J13" s="36"/>
      <c r="K13" s="36"/>
      <c r="L13" s="36"/>
      <c r="M13" s="36"/>
      <c r="N13" s="36"/>
      <c r="O13" s="37"/>
    </row>
    <row r="14" spans="1:15" ht="12.75">
      <c r="A14" s="39" t="s">
        <v>411</v>
      </c>
      <c r="B14" s="36"/>
      <c r="C14" s="36"/>
      <c r="D14" s="36"/>
      <c r="E14" s="36"/>
      <c r="F14" s="36"/>
      <c r="G14" s="36"/>
      <c r="H14" s="36"/>
      <c r="I14" s="36"/>
      <c r="J14" s="36"/>
      <c r="K14" s="36"/>
      <c r="L14" s="36"/>
      <c r="M14" s="36"/>
      <c r="N14" s="36"/>
      <c r="O14" s="37"/>
    </row>
    <row r="15" spans="1:15" ht="12.75">
      <c r="A15" s="35" t="s">
        <v>412</v>
      </c>
      <c r="B15" s="36"/>
      <c r="C15" s="36"/>
      <c r="D15" s="36"/>
      <c r="E15" s="36"/>
      <c r="F15" s="36"/>
      <c r="G15" s="36"/>
      <c r="H15" s="36"/>
      <c r="I15" s="36"/>
      <c r="J15" s="36"/>
      <c r="K15" s="36"/>
      <c r="L15" s="36"/>
      <c r="M15" s="36"/>
      <c r="N15" s="36"/>
      <c r="O15" s="37"/>
    </row>
    <row r="16" spans="1:15" ht="12.75">
      <c r="A16" s="35" t="s">
        <v>413</v>
      </c>
      <c r="B16" s="36"/>
      <c r="C16" s="36"/>
      <c r="D16" s="36"/>
      <c r="E16" s="36"/>
      <c r="F16" s="36"/>
      <c r="G16" s="36"/>
      <c r="H16" s="36"/>
      <c r="I16" s="36"/>
      <c r="J16" s="36"/>
      <c r="K16" s="36"/>
      <c r="L16" s="36"/>
      <c r="M16" s="36"/>
      <c r="N16" s="36"/>
      <c r="O16" s="37"/>
    </row>
    <row r="17" spans="1:15" ht="12.75">
      <c r="A17" s="35"/>
      <c r="B17" s="38" t="s">
        <v>414</v>
      </c>
      <c r="C17" s="36"/>
      <c r="D17" s="36"/>
      <c r="E17" s="36"/>
      <c r="F17" s="36"/>
      <c r="G17" s="36"/>
      <c r="H17" s="36"/>
      <c r="I17" s="36"/>
      <c r="J17" s="36"/>
      <c r="K17" s="36"/>
      <c r="L17" s="36"/>
      <c r="M17" s="36"/>
      <c r="N17" s="36"/>
      <c r="O17" s="37"/>
    </row>
    <row r="18" spans="1:15" ht="12.75">
      <c r="A18" s="35"/>
      <c r="B18" s="36" t="s">
        <v>415</v>
      </c>
      <c r="C18" s="36"/>
      <c r="D18" s="36"/>
      <c r="E18" s="36"/>
      <c r="F18" s="36"/>
      <c r="G18" s="36"/>
      <c r="H18" s="36"/>
      <c r="I18" s="36"/>
      <c r="J18" s="36"/>
      <c r="K18" s="36"/>
      <c r="L18" s="36"/>
      <c r="M18" s="36"/>
      <c r="N18" s="36"/>
      <c r="O18" s="37"/>
    </row>
    <row r="19" spans="1:15" ht="12.75">
      <c r="A19" s="35"/>
      <c r="B19" s="36" t="s">
        <v>416</v>
      </c>
      <c r="C19" s="36"/>
      <c r="D19" s="36"/>
      <c r="E19" s="36"/>
      <c r="F19" s="36"/>
      <c r="G19" s="36"/>
      <c r="H19" s="36"/>
      <c r="I19" s="36"/>
      <c r="J19" s="36"/>
      <c r="K19" s="36"/>
      <c r="L19" s="36"/>
      <c r="M19" s="36"/>
      <c r="N19" s="36"/>
      <c r="O19" s="37"/>
    </row>
    <row r="20" spans="1:15" ht="12.75">
      <c r="A20" s="35"/>
      <c r="B20" s="38" t="s">
        <v>417</v>
      </c>
      <c r="C20" s="36"/>
      <c r="D20" s="36"/>
      <c r="E20" s="36"/>
      <c r="F20" s="36"/>
      <c r="G20" s="36"/>
      <c r="H20" s="36"/>
      <c r="I20" s="36"/>
      <c r="J20" s="36"/>
      <c r="K20" s="36"/>
      <c r="L20" s="36"/>
      <c r="M20" s="36"/>
      <c r="N20" s="36"/>
      <c r="O20" s="37"/>
    </row>
    <row r="21" spans="1:15" ht="12.75">
      <c r="A21" s="35"/>
      <c r="B21" s="36" t="s">
        <v>418</v>
      </c>
      <c r="C21" s="36"/>
      <c r="D21" s="36"/>
      <c r="E21" s="36"/>
      <c r="F21" s="36"/>
      <c r="G21" s="36"/>
      <c r="H21" s="36"/>
      <c r="I21" s="36"/>
      <c r="J21" s="36"/>
      <c r="K21" s="36"/>
      <c r="L21" s="36"/>
      <c r="M21" s="36"/>
      <c r="N21" s="36"/>
      <c r="O21" s="37"/>
    </row>
    <row r="22" spans="1:15" ht="12.75">
      <c r="A22" s="35"/>
      <c r="B22" s="36" t="s">
        <v>419</v>
      </c>
      <c r="C22" s="36"/>
      <c r="D22" s="36"/>
      <c r="E22" s="36"/>
      <c r="F22" s="36"/>
      <c r="G22" s="36"/>
      <c r="H22" s="36"/>
      <c r="I22" s="36"/>
      <c r="J22" s="36"/>
      <c r="K22" s="36"/>
      <c r="L22" s="36"/>
      <c r="M22" s="36"/>
      <c r="N22" s="36"/>
      <c r="O22" s="37"/>
    </row>
    <row r="23" spans="1:15" ht="12.75">
      <c r="A23" s="35"/>
      <c r="B23" s="36"/>
      <c r="C23" s="36"/>
      <c r="D23" s="36"/>
      <c r="E23" s="36"/>
      <c r="F23" s="36"/>
      <c r="G23" s="36"/>
      <c r="H23" s="36"/>
      <c r="I23" s="36"/>
      <c r="J23" s="36"/>
      <c r="K23" s="36"/>
      <c r="L23" s="36"/>
      <c r="M23" s="36"/>
      <c r="N23" s="36"/>
      <c r="O23" s="37"/>
    </row>
    <row r="24" spans="1:15" ht="12.75">
      <c r="A24" s="35"/>
      <c r="B24" s="36" t="s">
        <v>420</v>
      </c>
      <c r="C24" s="36"/>
      <c r="D24" s="36"/>
      <c r="E24" s="36"/>
      <c r="F24" s="36"/>
      <c r="G24" s="36"/>
      <c r="H24" s="36"/>
      <c r="I24" s="36"/>
      <c r="J24" s="36"/>
      <c r="K24" s="36"/>
      <c r="L24" s="36"/>
      <c r="M24" s="36"/>
      <c r="N24" s="36"/>
      <c r="O24" s="37"/>
    </row>
    <row r="25" spans="1:15" ht="12.75">
      <c r="A25" s="35"/>
      <c r="B25" s="36" t="s">
        <v>421</v>
      </c>
      <c r="C25" s="36"/>
      <c r="D25" s="36"/>
      <c r="E25" s="36"/>
      <c r="F25" s="36"/>
      <c r="G25" s="36"/>
      <c r="H25" s="36"/>
      <c r="I25" s="36"/>
      <c r="J25" s="36"/>
      <c r="K25" s="36"/>
      <c r="L25" s="36"/>
      <c r="M25" s="36"/>
      <c r="N25" s="36"/>
      <c r="O25" s="37"/>
    </row>
    <row r="26" spans="1:15" ht="12.75">
      <c r="A26" s="35"/>
      <c r="B26" s="36"/>
      <c r="C26" s="36"/>
      <c r="D26" s="36"/>
      <c r="E26" s="36"/>
      <c r="F26" s="36"/>
      <c r="G26" s="36"/>
      <c r="H26" s="36"/>
      <c r="I26" s="36"/>
      <c r="J26" s="36"/>
      <c r="K26" s="36"/>
      <c r="L26" s="36"/>
      <c r="M26" s="36"/>
      <c r="N26" s="36"/>
      <c r="O26" s="37"/>
    </row>
    <row r="27" spans="1:15" ht="12.75">
      <c r="A27" s="39" t="s">
        <v>422</v>
      </c>
      <c r="B27" s="36"/>
      <c r="C27" s="36"/>
      <c r="D27" s="36"/>
      <c r="E27" s="36"/>
      <c r="F27" s="36"/>
      <c r="G27" s="36"/>
      <c r="H27" s="36"/>
      <c r="I27" s="36"/>
      <c r="J27" s="36"/>
      <c r="K27" s="36"/>
      <c r="L27" s="36"/>
      <c r="M27" s="36"/>
      <c r="N27" s="36"/>
      <c r="O27" s="37"/>
    </row>
    <row r="28" spans="1:15" ht="12.75">
      <c r="A28" s="35" t="s">
        <v>423</v>
      </c>
      <c r="B28" s="36"/>
      <c r="C28" s="36"/>
      <c r="D28" s="36"/>
      <c r="E28" s="36"/>
      <c r="F28" s="36"/>
      <c r="G28" s="36"/>
      <c r="H28" s="36"/>
      <c r="I28" s="36"/>
      <c r="J28" s="36"/>
      <c r="K28" s="36"/>
      <c r="L28" s="36"/>
      <c r="M28" s="36"/>
      <c r="N28" s="36"/>
      <c r="O28" s="37"/>
    </row>
    <row r="29" spans="1:15" ht="12.75">
      <c r="A29" s="35"/>
      <c r="B29" s="36"/>
      <c r="C29" s="36"/>
      <c r="D29" s="36"/>
      <c r="E29" s="36"/>
      <c r="F29" s="36"/>
      <c r="G29" s="36"/>
      <c r="H29" s="36"/>
      <c r="I29" s="36"/>
      <c r="J29" s="36"/>
      <c r="K29" s="36"/>
      <c r="L29" s="36"/>
      <c r="M29" s="36"/>
      <c r="N29" s="36"/>
      <c r="O29" s="37"/>
    </row>
    <row r="30" spans="1:15" ht="12.75">
      <c r="A30" s="39" t="s">
        <v>424</v>
      </c>
      <c r="B30" s="36"/>
      <c r="C30" s="36"/>
      <c r="D30" s="36"/>
      <c r="E30" s="36"/>
      <c r="F30" s="36"/>
      <c r="G30" s="36"/>
      <c r="H30" s="36"/>
      <c r="I30" s="36"/>
      <c r="J30" s="36"/>
      <c r="K30" s="36"/>
      <c r="L30" s="36"/>
      <c r="M30" s="36"/>
      <c r="N30" s="36"/>
      <c r="O30" s="37"/>
    </row>
    <row r="31" spans="1:15" ht="12.75">
      <c r="A31" s="35" t="s">
        <v>425</v>
      </c>
      <c r="B31" s="36"/>
      <c r="C31" s="36"/>
      <c r="D31" s="36"/>
      <c r="E31" s="36"/>
      <c r="F31" s="36"/>
      <c r="G31" s="36"/>
      <c r="H31" s="36"/>
      <c r="I31" s="36"/>
      <c r="J31" s="36"/>
      <c r="K31" s="36"/>
      <c r="L31" s="36"/>
      <c r="M31" s="36"/>
      <c r="N31" s="36"/>
      <c r="O31" s="37"/>
    </row>
    <row r="32" spans="1:15" ht="12.75">
      <c r="A32" s="40" t="s">
        <v>426</v>
      </c>
      <c r="B32" s="41"/>
      <c r="C32" s="41"/>
      <c r="D32" s="41"/>
      <c r="E32" s="41"/>
      <c r="F32" s="41"/>
      <c r="G32" s="41"/>
      <c r="H32" s="41"/>
      <c r="I32" s="41"/>
      <c r="J32" s="41"/>
      <c r="K32" s="41"/>
      <c r="L32" s="41"/>
      <c r="M32" s="41"/>
      <c r="N32" s="41"/>
      <c r="O32" s="42"/>
    </row>
    <row r="33" spans="1:15" ht="15.75" customHeight="1">
      <c r="A33" s="43"/>
      <c r="B33" s="44"/>
      <c r="C33" s="44"/>
      <c r="D33" s="44"/>
      <c r="E33" s="44"/>
      <c r="F33" s="44"/>
      <c r="G33" s="44"/>
      <c r="H33" s="44"/>
      <c r="I33" s="44"/>
      <c r="J33" s="44"/>
      <c r="K33" s="44"/>
      <c r="L33" s="44"/>
      <c r="M33" s="44"/>
      <c r="N33" s="44"/>
      <c r="O33" s="45"/>
    </row>
    <row r="34" spans="1:15" ht="12.75">
      <c r="A34" s="46" t="s">
        <v>427</v>
      </c>
      <c r="B34" s="47"/>
      <c r="C34" s="47"/>
      <c r="D34" s="47"/>
      <c r="E34" s="47"/>
      <c r="F34" s="47"/>
      <c r="G34" s="47"/>
      <c r="H34" s="47"/>
      <c r="I34" s="47"/>
      <c r="J34" s="47"/>
      <c r="K34" s="47"/>
      <c r="L34" s="47"/>
      <c r="M34" s="47"/>
      <c r="N34" s="47"/>
      <c r="O34" s="48"/>
    </row>
    <row r="35" spans="1:15" ht="12.75">
      <c r="A35" s="49" t="s">
        <v>428</v>
      </c>
      <c r="B35" s="50"/>
      <c r="C35" s="50"/>
      <c r="D35" s="50"/>
      <c r="E35" s="50"/>
      <c r="F35" s="50"/>
      <c r="G35" s="50"/>
      <c r="H35" s="50"/>
      <c r="I35" s="50"/>
      <c r="J35" s="50"/>
      <c r="K35" s="50"/>
      <c r="L35" s="50"/>
      <c r="M35" s="50"/>
      <c r="N35" s="50"/>
      <c r="O35" s="51"/>
    </row>
    <row r="36" spans="1:15" ht="12.75">
      <c r="A36" s="39" t="s">
        <v>429</v>
      </c>
      <c r="B36" s="36"/>
      <c r="C36" s="36"/>
      <c r="D36" s="36"/>
      <c r="E36" s="36"/>
      <c r="F36" s="36"/>
      <c r="G36" s="36"/>
      <c r="H36" s="36"/>
      <c r="I36" s="36"/>
      <c r="J36" s="36"/>
      <c r="K36" s="36"/>
      <c r="L36" s="36"/>
      <c r="M36" s="36"/>
      <c r="N36" s="36"/>
      <c r="O36" s="37"/>
    </row>
    <row r="37" spans="1:15" ht="12.75">
      <c r="A37" s="35" t="s">
        <v>430</v>
      </c>
      <c r="B37" s="36"/>
      <c r="C37" s="36"/>
      <c r="D37" s="36"/>
      <c r="E37" s="36"/>
      <c r="F37" s="36"/>
      <c r="G37" s="36"/>
      <c r="H37" s="36"/>
      <c r="I37" s="36"/>
      <c r="J37" s="36"/>
      <c r="K37" s="36"/>
      <c r="L37" s="36"/>
      <c r="M37" s="36"/>
      <c r="N37" s="36"/>
      <c r="O37" s="37"/>
    </row>
    <row r="38" spans="1:15" ht="12.75">
      <c r="A38" s="39" t="s">
        <v>431</v>
      </c>
      <c r="B38" s="36"/>
      <c r="C38" s="36"/>
      <c r="D38" s="36"/>
      <c r="E38" s="36"/>
      <c r="F38" s="36"/>
      <c r="G38" s="36"/>
      <c r="H38" s="36"/>
      <c r="I38" s="36"/>
      <c r="J38" s="36"/>
      <c r="K38" s="36"/>
      <c r="L38" s="36"/>
      <c r="M38" s="36"/>
      <c r="N38" s="36"/>
      <c r="O38" s="37"/>
    </row>
    <row r="39" spans="1:15" ht="12.75">
      <c r="A39" s="35"/>
      <c r="B39" s="36"/>
      <c r="C39" s="36"/>
      <c r="D39" s="36"/>
      <c r="E39" s="36"/>
      <c r="F39" s="36"/>
      <c r="G39" s="36"/>
      <c r="H39" s="36"/>
      <c r="I39" s="36"/>
      <c r="J39" s="36"/>
      <c r="K39" s="36"/>
      <c r="L39" s="36"/>
      <c r="M39" s="36"/>
      <c r="N39" s="36"/>
      <c r="O39" s="37"/>
    </row>
    <row r="40" spans="1:15" ht="12.75">
      <c r="A40" s="39" t="s">
        <v>432</v>
      </c>
      <c r="B40" s="36"/>
      <c r="C40" s="36"/>
      <c r="D40" s="36"/>
      <c r="E40" s="36"/>
      <c r="F40" s="36"/>
      <c r="G40" s="36"/>
      <c r="H40" s="36"/>
      <c r="I40" s="36"/>
      <c r="J40" s="36"/>
      <c r="K40" s="36"/>
      <c r="L40" s="36"/>
      <c r="M40" s="36"/>
      <c r="N40" s="36"/>
      <c r="O40" s="37"/>
    </row>
    <row r="41" spans="1:15" ht="12.75">
      <c r="A41" s="35"/>
      <c r="B41" s="38" t="s">
        <v>433</v>
      </c>
      <c r="C41" s="36"/>
      <c r="D41" s="36"/>
      <c r="E41" s="36"/>
      <c r="F41" s="36"/>
      <c r="G41" s="36"/>
      <c r="H41" s="36"/>
      <c r="I41" s="36"/>
      <c r="J41" s="36"/>
      <c r="K41" s="36"/>
      <c r="L41" s="36"/>
      <c r="M41" s="36"/>
      <c r="N41" s="36"/>
      <c r="O41" s="37"/>
    </row>
    <row r="42" spans="1:15" ht="12.75">
      <c r="A42" s="35"/>
      <c r="B42" s="36" t="s">
        <v>434</v>
      </c>
      <c r="C42" s="36"/>
      <c r="D42" s="36"/>
      <c r="E42" s="36"/>
      <c r="F42" s="36"/>
      <c r="G42" s="36"/>
      <c r="H42" s="36"/>
      <c r="I42" s="36"/>
      <c r="J42" s="36"/>
      <c r="K42" s="36"/>
      <c r="L42" s="36"/>
      <c r="M42" s="36"/>
      <c r="N42" s="36"/>
      <c r="O42" s="37"/>
    </row>
    <row r="43" spans="1:15" ht="12.75">
      <c r="A43" s="35"/>
      <c r="B43" s="36" t="s">
        <v>435</v>
      </c>
      <c r="C43" s="36"/>
      <c r="D43" s="36"/>
      <c r="E43" s="36"/>
      <c r="F43" s="36"/>
      <c r="G43" s="36"/>
      <c r="H43" s="36"/>
      <c r="I43" s="36"/>
      <c r="J43" s="36"/>
      <c r="K43" s="36"/>
      <c r="L43" s="36"/>
      <c r="M43" s="36"/>
      <c r="N43" s="36"/>
      <c r="O43" s="37"/>
    </row>
    <row r="44" spans="1:15" ht="12.75">
      <c r="A44" s="35"/>
      <c r="B44" s="36"/>
      <c r="C44" s="36"/>
      <c r="D44" s="36"/>
      <c r="E44" s="36"/>
      <c r="F44" s="36"/>
      <c r="G44" s="36"/>
      <c r="H44" s="36"/>
      <c r="I44" s="36"/>
      <c r="J44" s="36"/>
      <c r="K44" s="36"/>
      <c r="L44" s="36"/>
      <c r="M44" s="36"/>
      <c r="N44" s="36"/>
      <c r="O44" s="37"/>
    </row>
    <row r="45" spans="1:15" ht="12.75">
      <c r="A45" s="39" t="s">
        <v>436</v>
      </c>
      <c r="B45" s="36"/>
      <c r="C45" s="36"/>
      <c r="D45" s="36"/>
      <c r="E45" s="36"/>
      <c r="F45" s="36"/>
      <c r="G45" s="36"/>
      <c r="H45" s="36"/>
      <c r="I45" s="36"/>
      <c r="J45" s="36"/>
      <c r="K45" s="36"/>
      <c r="L45" s="36"/>
      <c r="M45" s="36"/>
      <c r="N45" s="36"/>
      <c r="O45" s="37"/>
    </row>
    <row r="46" spans="1:15" ht="12.75">
      <c r="A46" s="35" t="s">
        <v>437</v>
      </c>
      <c r="B46" s="36"/>
      <c r="C46" s="36"/>
      <c r="D46" s="36"/>
      <c r="E46" s="36"/>
      <c r="F46" s="36"/>
      <c r="G46" s="36"/>
      <c r="H46" s="36"/>
      <c r="I46" s="36"/>
      <c r="J46" s="36"/>
      <c r="K46" s="36"/>
      <c r="L46" s="36"/>
      <c r="M46" s="36"/>
      <c r="N46" s="36"/>
      <c r="O46" s="37"/>
    </row>
    <row r="47" spans="1:15" ht="12.75">
      <c r="A47" s="35"/>
      <c r="B47" s="38" t="s">
        <v>438</v>
      </c>
      <c r="C47" s="36"/>
      <c r="D47" s="36"/>
      <c r="E47" s="36"/>
      <c r="F47" s="36"/>
      <c r="G47" s="36"/>
      <c r="H47" s="36"/>
      <c r="I47" s="36"/>
      <c r="J47" s="36"/>
      <c r="K47" s="36"/>
      <c r="L47" s="36"/>
      <c r="M47" s="36"/>
      <c r="N47" s="36"/>
      <c r="O47" s="37"/>
    </row>
    <row r="48" spans="1:15" ht="12.75">
      <c r="A48" s="35"/>
      <c r="B48" s="36" t="s">
        <v>439</v>
      </c>
      <c r="C48" s="36"/>
      <c r="D48" s="36"/>
      <c r="E48" s="36"/>
      <c r="F48" s="36"/>
      <c r="G48" s="36"/>
      <c r="H48" s="36"/>
      <c r="I48" s="36"/>
      <c r="J48" s="36"/>
      <c r="K48" s="36"/>
      <c r="L48" s="36"/>
      <c r="M48" s="36"/>
      <c r="N48" s="36"/>
      <c r="O48" s="37"/>
    </row>
    <row r="49" spans="1:15" ht="12.75">
      <c r="A49" s="35"/>
      <c r="B49" s="36" t="s">
        <v>440</v>
      </c>
      <c r="C49" s="36"/>
      <c r="D49" s="36"/>
      <c r="E49" s="36"/>
      <c r="F49" s="36"/>
      <c r="G49" s="36"/>
      <c r="H49" s="36"/>
      <c r="I49" s="36"/>
      <c r="J49" s="36"/>
      <c r="K49" s="36"/>
      <c r="L49" s="36"/>
      <c r="M49" s="36"/>
      <c r="N49" s="36"/>
      <c r="O49" s="37"/>
    </row>
    <row r="50" spans="1:15" ht="12.75">
      <c r="A50" s="35"/>
      <c r="B50" s="52" t="s">
        <v>441</v>
      </c>
      <c r="C50" s="36"/>
      <c r="D50" s="36"/>
      <c r="E50" s="36"/>
      <c r="F50" s="36"/>
      <c r="G50" s="36"/>
      <c r="H50" s="36"/>
      <c r="I50" s="36"/>
      <c r="J50" s="36"/>
      <c r="K50" s="36"/>
      <c r="L50" s="36"/>
      <c r="M50" s="36"/>
      <c r="N50" s="36"/>
      <c r="O50" s="37"/>
    </row>
    <row r="51" spans="1:15" ht="12.75">
      <c r="A51" s="35"/>
      <c r="B51" s="36" t="s">
        <v>442</v>
      </c>
      <c r="C51" s="36"/>
      <c r="D51" s="36"/>
      <c r="E51" s="36"/>
      <c r="F51" s="36"/>
      <c r="G51" s="36"/>
      <c r="H51" s="36"/>
      <c r="I51" s="36"/>
      <c r="J51" s="36"/>
      <c r="K51" s="36"/>
      <c r="L51" s="36"/>
      <c r="M51" s="36"/>
      <c r="N51" s="36"/>
      <c r="O51" s="37"/>
    </row>
    <row r="52" spans="1:15" ht="12.75">
      <c r="A52" s="35"/>
      <c r="B52" s="36"/>
      <c r="C52" s="36"/>
      <c r="D52" s="36"/>
      <c r="E52" s="36"/>
      <c r="F52" s="36"/>
      <c r="G52" s="36"/>
      <c r="H52" s="36"/>
      <c r="I52" s="36"/>
      <c r="J52" s="36"/>
      <c r="K52" s="36"/>
      <c r="L52" s="36"/>
      <c r="M52" s="36"/>
      <c r="N52" s="36"/>
      <c r="O52" s="37"/>
    </row>
    <row r="53" spans="1:15" ht="12.75">
      <c r="A53" s="39" t="s">
        <v>443</v>
      </c>
      <c r="B53" s="36"/>
      <c r="C53" s="36"/>
      <c r="D53" s="36"/>
      <c r="E53" s="36"/>
      <c r="F53" s="36"/>
      <c r="G53" s="36"/>
      <c r="H53" s="36"/>
      <c r="I53" s="36"/>
      <c r="J53" s="36"/>
      <c r="K53" s="36"/>
      <c r="L53" s="36"/>
      <c r="M53" s="36"/>
      <c r="N53" s="36"/>
      <c r="O53" s="37"/>
    </row>
    <row r="54" spans="1:15" ht="12.75">
      <c r="A54" s="35" t="s">
        <v>444</v>
      </c>
      <c r="B54" s="36"/>
      <c r="C54" s="36"/>
      <c r="D54" s="36"/>
      <c r="E54" s="36"/>
      <c r="F54" s="36"/>
      <c r="G54" s="36"/>
      <c r="H54" s="36"/>
      <c r="I54" s="36"/>
      <c r="J54" s="36"/>
      <c r="K54" s="36"/>
      <c r="L54" s="36"/>
      <c r="M54" s="36"/>
      <c r="N54" s="36"/>
      <c r="O54" s="37"/>
    </row>
    <row r="55" spans="1:15" ht="12.75">
      <c r="A55" s="35"/>
      <c r="B55" s="36"/>
      <c r="C55" s="36"/>
      <c r="D55" s="36"/>
      <c r="E55" s="36"/>
      <c r="F55" s="36"/>
      <c r="G55" s="36"/>
      <c r="H55" s="36"/>
      <c r="I55" s="36"/>
      <c r="J55" s="36"/>
      <c r="K55" s="36"/>
      <c r="L55" s="36"/>
      <c r="M55" s="36"/>
      <c r="N55" s="36"/>
      <c r="O55" s="37"/>
    </row>
    <row r="56" spans="1:15" ht="12.75">
      <c r="A56" s="39" t="s">
        <v>445</v>
      </c>
      <c r="B56" s="36"/>
      <c r="C56" s="36"/>
      <c r="D56" s="36"/>
      <c r="E56" s="36"/>
      <c r="F56" s="36"/>
      <c r="G56" s="36"/>
      <c r="H56" s="36"/>
      <c r="I56" s="36"/>
      <c r="J56" s="36"/>
      <c r="K56" s="36"/>
      <c r="L56" s="36"/>
      <c r="M56" s="36"/>
      <c r="N56" s="36"/>
      <c r="O56" s="37"/>
    </row>
    <row r="57" spans="1:15" ht="12.75">
      <c r="A57" s="35"/>
      <c r="B57" s="38" t="s">
        <v>446</v>
      </c>
      <c r="C57" s="36"/>
      <c r="D57" s="36"/>
      <c r="E57" s="36"/>
      <c r="F57" s="36"/>
      <c r="G57" s="36"/>
      <c r="H57" s="36"/>
      <c r="I57" s="36"/>
      <c r="J57" s="36"/>
      <c r="K57" s="36"/>
      <c r="L57" s="36"/>
      <c r="M57" s="36"/>
      <c r="N57" s="36"/>
      <c r="O57" s="37"/>
    </row>
    <row r="58" spans="1:15" ht="12.75">
      <c r="A58" s="35"/>
      <c r="B58" s="38" t="s">
        <v>447</v>
      </c>
      <c r="C58" s="36"/>
      <c r="D58" s="36"/>
      <c r="E58" s="36"/>
      <c r="F58" s="36"/>
      <c r="G58" s="36"/>
      <c r="H58" s="36"/>
      <c r="I58" s="36"/>
      <c r="J58" s="36"/>
      <c r="K58" s="36"/>
      <c r="L58" s="36"/>
      <c r="M58" s="36"/>
      <c r="N58" s="36"/>
      <c r="O58" s="37"/>
    </row>
    <row r="59" spans="1:15" ht="12.75">
      <c r="A59" s="35"/>
      <c r="B59" s="36"/>
      <c r="C59" s="36"/>
      <c r="D59" s="36"/>
      <c r="E59" s="36"/>
      <c r="F59" s="36"/>
      <c r="G59" s="36"/>
      <c r="H59" s="36"/>
      <c r="I59" s="36"/>
      <c r="J59" s="36"/>
      <c r="K59" s="36"/>
      <c r="L59" s="36"/>
      <c r="M59" s="36"/>
      <c r="N59" s="36"/>
      <c r="O59" s="37"/>
    </row>
    <row r="60" spans="1:15" ht="12.75">
      <c r="A60" s="49" t="s">
        <v>448</v>
      </c>
      <c r="B60" s="50"/>
      <c r="C60" s="50"/>
      <c r="D60" s="50"/>
      <c r="E60" s="50"/>
      <c r="F60" s="50"/>
      <c r="G60" s="50"/>
      <c r="H60" s="50"/>
      <c r="I60" s="50"/>
      <c r="J60" s="50"/>
      <c r="K60" s="50"/>
      <c r="L60" s="50"/>
      <c r="M60" s="50"/>
      <c r="N60" s="50"/>
      <c r="O60" s="51"/>
    </row>
    <row r="61" spans="1:15" ht="12.75">
      <c r="A61" s="39" t="s">
        <v>449</v>
      </c>
      <c r="B61" s="36"/>
      <c r="C61" s="36"/>
      <c r="D61" s="36"/>
      <c r="E61" s="36"/>
      <c r="F61" s="36"/>
      <c r="G61" s="36"/>
      <c r="H61" s="36"/>
      <c r="I61" s="36"/>
      <c r="J61" s="36"/>
      <c r="K61" s="36"/>
      <c r="L61" s="36"/>
      <c r="M61" s="36"/>
      <c r="N61" s="36"/>
      <c r="O61" s="37"/>
    </row>
    <row r="62" spans="1:15" ht="12.75">
      <c r="A62" s="35"/>
      <c r="B62" s="36"/>
      <c r="C62" s="36"/>
      <c r="D62" s="36"/>
      <c r="E62" s="36"/>
      <c r="F62" s="36"/>
      <c r="G62" s="36"/>
      <c r="H62" s="36"/>
      <c r="I62" s="36"/>
      <c r="J62" s="36"/>
      <c r="K62" s="36"/>
      <c r="L62" s="36"/>
      <c r="M62" s="36"/>
      <c r="N62" s="36"/>
      <c r="O62" s="37"/>
    </row>
    <row r="63" spans="1:15" ht="12.75">
      <c r="A63" s="49" t="s">
        <v>450</v>
      </c>
      <c r="B63" s="50"/>
      <c r="C63" s="50"/>
      <c r="D63" s="50"/>
      <c r="E63" s="50"/>
      <c r="F63" s="50"/>
      <c r="G63" s="50"/>
      <c r="H63" s="50"/>
      <c r="I63" s="50"/>
      <c r="J63" s="50"/>
      <c r="K63" s="50"/>
      <c r="L63" s="50"/>
      <c r="M63" s="50"/>
      <c r="N63" s="50"/>
      <c r="O63" s="51"/>
    </row>
    <row r="64" spans="1:15" ht="12.75">
      <c r="A64" s="39" t="s">
        <v>451</v>
      </c>
      <c r="B64" s="36"/>
      <c r="C64" s="36"/>
      <c r="D64" s="36"/>
      <c r="E64" s="36"/>
      <c r="F64" s="36"/>
      <c r="G64" s="36"/>
      <c r="H64" s="36"/>
      <c r="I64" s="36"/>
      <c r="J64" s="36"/>
      <c r="K64" s="36"/>
      <c r="L64" s="36"/>
      <c r="M64" s="36"/>
      <c r="N64" s="36"/>
      <c r="O64" s="37"/>
    </row>
    <row r="65" spans="1:15" ht="12.75">
      <c r="A65" s="53" t="s">
        <v>452</v>
      </c>
      <c r="B65" s="36"/>
      <c r="C65" s="36"/>
      <c r="D65" s="36"/>
      <c r="E65" s="36"/>
      <c r="F65" s="36"/>
      <c r="G65" s="36"/>
      <c r="H65" s="36"/>
      <c r="I65" s="36"/>
      <c r="J65" s="36"/>
      <c r="K65" s="36"/>
      <c r="L65" s="36"/>
      <c r="M65" s="36"/>
      <c r="N65" s="36"/>
      <c r="O65" s="37"/>
    </row>
    <row r="66" spans="1:15" ht="12.75">
      <c r="A66" s="35" t="s">
        <v>453</v>
      </c>
      <c r="B66" s="36"/>
      <c r="C66" s="36"/>
      <c r="D66" s="36"/>
      <c r="E66" s="36"/>
      <c r="F66" s="36"/>
      <c r="G66" s="36"/>
      <c r="H66" s="36"/>
      <c r="I66" s="36"/>
      <c r="J66" s="36"/>
      <c r="K66" s="36"/>
      <c r="L66" s="36"/>
      <c r="M66" s="36"/>
      <c r="N66" s="36"/>
      <c r="O66" s="37"/>
    </row>
    <row r="67" spans="1:15" ht="12.75">
      <c r="A67" s="35" t="s">
        <v>454</v>
      </c>
      <c r="B67" s="36"/>
      <c r="C67" s="36"/>
      <c r="D67" s="36"/>
      <c r="E67" s="36"/>
      <c r="F67" s="36"/>
      <c r="G67" s="36"/>
      <c r="H67" s="36"/>
      <c r="I67" s="36"/>
      <c r="J67" s="36"/>
      <c r="K67" s="36"/>
      <c r="L67" s="36"/>
      <c r="M67" s="36"/>
      <c r="N67" s="36"/>
      <c r="O67" s="37"/>
    </row>
    <row r="68" spans="1:15" ht="12.75">
      <c r="A68" s="35"/>
      <c r="B68" s="38" t="s">
        <v>455</v>
      </c>
      <c r="C68" s="36"/>
      <c r="D68" s="36"/>
      <c r="E68" s="36"/>
      <c r="F68" s="36"/>
      <c r="G68" s="36"/>
      <c r="H68" s="36"/>
      <c r="I68" s="36"/>
      <c r="J68" s="36"/>
      <c r="K68" s="36"/>
      <c r="L68" s="36"/>
      <c r="M68" s="36"/>
      <c r="N68" s="36"/>
      <c r="O68" s="37"/>
    </row>
    <row r="69" spans="1:15" ht="12.75">
      <c r="A69" s="35"/>
      <c r="B69" s="52" t="s">
        <v>456</v>
      </c>
      <c r="C69" s="36"/>
      <c r="D69" s="36"/>
      <c r="E69" s="36"/>
      <c r="F69" s="36"/>
      <c r="G69" s="36"/>
      <c r="H69" s="36"/>
      <c r="I69" s="36"/>
      <c r="J69" s="36"/>
      <c r="K69" s="36"/>
      <c r="L69" s="36"/>
      <c r="M69" s="36"/>
      <c r="N69" s="36"/>
      <c r="O69" s="37"/>
    </row>
    <row r="70" spans="1:15" ht="12.75">
      <c r="A70" s="35"/>
      <c r="B70" s="52" t="s">
        <v>457</v>
      </c>
      <c r="C70" s="36"/>
      <c r="D70" s="36"/>
      <c r="E70" s="36"/>
      <c r="F70" s="36"/>
      <c r="G70" s="36"/>
      <c r="H70" s="36"/>
      <c r="I70" s="36"/>
      <c r="J70" s="36"/>
      <c r="K70" s="36"/>
      <c r="L70" s="36"/>
      <c r="M70" s="36"/>
      <c r="N70" s="36"/>
      <c r="O70" s="37"/>
    </row>
    <row r="71" spans="1:15" ht="12.75">
      <c r="A71" s="35"/>
      <c r="B71" s="36" t="s">
        <v>458</v>
      </c>
      <c r="C71" s="36"/>
      <c r="D71" s="36"/>
      <c r="E71" s="36"/>
      <c r="F71" s="36"/>
      <c r="G71" s="36"/>
      <c r="H71" s="36"/>
      <c r="I71" s="36"/>
      <c r="J71" s="36"/>
      <c r="K71" s="36"/>
      <c r="L71" s="36"/>
      <c r="M71" s="36"/>
      <c r="N71" s="36"/>
      <c r="O71" s="37"/>
    </row>
    <row r="72" spans="1:15" ht="12.75">
      <c r="A72" s="35"/>
      <c r="B72" s="36" t="s">
        <v>459</v>
      </c>
      <c r="C72" s="36"/>
      <c r="D72" s="36"/>
      <c r="E72" s="36"/>
      <c r="F72" s="36"/>
      <c r="G72" s="36"/>
      <c r="H72" s="36"/>
      <c r="I72" s="36"/>
      <c r="J72" s="36"/>
      <c r="K72" s="36"/>
      <c r="L72" s="36"/>
      <c r="M72" s="36"/>
      <c r="N72" s="36"/>
      <c r="O72" s="37"/>
    </row>
    <row r="73" spans="1:15" ht="12.75">
      <c r="A73" s="35"/>
      <c r="B73" s="38" t="s">
        <v>460</v>
      </c>
      <c r="C73" s="36"/>
      <c r="D73" s="36"/>
      <c r="E73" s="36"/>
      <c r="F73" s="36"/>
      <c r="G73" s="36"/>
      <c r="H73" s="36"/>
      <c r="I73" s="36"/>
      <c r="J73" s="36"/>
      <c r="K73" s="36"/>
      <c r="L73" s="36"/>
      <c r="M73" s="36"/>
      <c r="N73" s="36"/>
      <c r="O73" s="37"/>
    </row>
    <row r="74" spans="1:15" ht="12.75">
      <c r="A74" s="35"/>
      <c r="B74" s="36" t="s">
        <v>461</v>
      </c>
      <c r="C74" s="36"/>
      <c r="D74" s="36"/>
      <c r="E74" s="36"/>
      <c r="F74" s="36"/>
      <c r="G74" s="36"/>
      <c r="H74" s="36"/>
      <c r="I74" s="36"/>
      <c r="J74" s="36"/>
      <c r="K74" s="36"/>
      <c r="L74" s="36"/>
      <c r="M74" s="36"/>
      <c r="N74" s="36"/>
      <c r="O74" s="37"/>
    </row>
    <row r="75" spans="1:15" ht="12.75">
      <c r="A75" s="35"/>
      <c r="B75" s="36" t="s">
        <v>462</v>
      </c>
      <c r="C75" s="36"/>
      <c r="D75" s="36"/>
      <c r="E75" s="36"/>
      <c r="F75" s="36"/>
      <c r="G75" s="36"/>
      <c r="H75" s="36"/>
      <c r="I75" s="36"/>
      <c r="J75" s="36"/>
      <c r="K75" s="36"/>
      <c r="L75" s="36"/>
      <c r="M75" s="36"/>
      <c r="N75" s="36"/>
      <c r="O75" s="37"/>
    </row>
    <row r="76" spans="1:15" ht="12.75">
      <c r="A76" s="35"/>
      <c r="B76" s="38" t="s">
        <v>463</v>
      </c>
      <c r="C76" s="36"/>
      <c r="D76" s="36"/>
      <c r="E76" s="36"/>
      <c r="F76" s="36"/>
      <c r="G76" s="36"/>
      <c r="H76" s="36"/>
      <c r="I76" s="36"/>
      <c r="J76" s="36"/>
      <c r="K76" s="36"/>
      <c r="L76" s="36"/>
      <c r="M76" s="36"/>
      <c r="N76" s="36"/>
      <c r="O76" s="37"/>
    </row>
    <row r="77" spans="1:15" ht="12.75">
      <c r="A77" s="35"/>
      <c r="B77" s="38" t="s">
        <v>464</v>
      </c>
      <c r="C77" s="36"/>
      <c r="D77" s="36"/>
      <c r="E77" s="36"/>
      <c r="F77" s="36"/>
      <c r="G77" s="36"/>
      <c r="H77" s="36"/>
      <c r="I77" s="36"/>
      <c r="J77" s="36"/>
      <c r="K77" s="36"/>
      <c r="L77" s="36"/>
      <c r="M77" s="36"/>
      <c r="N77" s="36"/>
      <c r="O77" s="37"/>
    </row>
    <row r="78" spans="1:15" ht="12.75">
      <c r="A78" s="35"/>
      <c r="B78" s="38"/>
      <c r="C78" s="36"/>
      <c r="D78" s="36"/>
      <c r="E78" s="36"/>
      <c r="F78" s="36"/>
      <c r="G78" s="36"/>
      <c r="H78" s="36"/>
      <c r="I78" s="36"/>
      <c r="J78" s="36"/>
      <c r="K78" s="36"/>
      <c r="L78" s="36"/>
      <c r="M78" s="36"/>
      <c r="N78" s="36"/>
      <c r="O78" s="37"/>
    </row>
    <row r="79" spans="1:15" ht="12.75">
      <c r="A79" s="49" t="s">
        <v>465</v>
      </c>
      <c r="B79" s="50"/>
      <c r="C79" s="50"/>
      <c r="D79" s="50"/>
      <c r="E79" s="50"/>
      <c r="F79" s="50"/>
      <c r="G79" s="50"/>
      <c r="H79" s="50"/>
      <c r="I79" s="50"/>
      <c r="J79" s="50"/>
      <c r="K79" s="50"/>
      <c r="L79" s="50"/>
      <c r="M79" s="50"/>
      <c r="N79" s="50"/>
      <c r="O79" s="51"/>
    </row>
    <row r="80" spans="1:15" ht="12.75">
      <c r="A80" s="39" t="s">
        <v>466</v>
      </c>
      <c r="B80" s="36"/>
      <c r="C80" s="36"/>
      <c r="D80" s="36"/>
      <c r="E80" s="36"/>
      <c r="F80" s="36"/>
      <c r="G80" s="36"/>
      <c r="H80" s="36"/>
      <c r="I80" s="36"/>
      <c r="J80" s="36"/>
      <c r="K80" s="36"/>
      <c r="L80" s="36"/>
      <c r="M80" s="36"/>
      <c r="N80" s="36"/>
      <c r="O80" s="37"/>
    </row>
    <row r="81" spans="1:15" ht="12.75">
      <c r="A81" s="35" t="s">
        <v>467</v>
      </c>
      <c r="B81" s="36"/>
      <c r="C81" s="36"/>
      <c r="D81" s="36"/>
      <c r="E81" s="36"/>
      <c r="F81" s="36"/>
      <c r="G81" s="36"/>
      <c r="H81" s="36"/>
      <c r="I81" s="36"/>
      <c r="J81" s="36"/>
      <c r="K81" s="36"/>
      <c r="L81" s="36"/>
      <c r="M81" s="36"/>
      <c r="N81" s="36"/>
      <c r="O81" s="37"/>
    </row>
    <row r="82" spans="1:15" ht="12.75">
      <c r="A82" s="35"/>
      <c r="B82" s="36"/>
      <c r="C82" s="36"/>
      <c r="D82" s="36"/>
      <c r="E82" s="36"/>
      <c r="F82" s="36"/>
      <c r="G82" s="36"/>
      <c r="H82" s="36"/>
      <c r="I82" s="36"/>
      <c r="J82" s="36"/>
      <c r="K82" s="36"/>
      <c r="L82" s="36"/>
      <c r="M82" s="36"/>
      <c r="N82" s="36"/>
      <c r="O82" s="37"/>
    </row>
    <row r="83" spans="1:15" ht="12.75">
      <c r="A83" s="39" t="s">
        <v>468</v>
      </c>
      <c r="B83" s="36"/>
      <c r="C83" s="36"/>
      <c r="D83" s="36"/>
      <c r="E83" s="36"/>
      <c r="F83" s="36"/>
      <c r="G83" s="36"/>
      <c r="H83" s="36"/>
      <c r="I83" s="36"/>
      <c r="J83" s="36"/>
      <c r="K83" s="36"/>
      <c r="L83" s="36"/>
      <c r="M83" s="36"/>
      <c r="N83" s="36"/>
      <c r="O83" s="37"/>
    </row>
    <row r="84" spans="1:15" ht="12.75">
      <c r="A84" s="53" t="s">
        <v>469</v>
      </c>
      <c r="B84" s="36"/>
      <c r="C84" s="36"/>
      <c r="D84" s="36"/>
      <c r="E84" s="36"/>
      <c r="F84" s="36"/>
      <c r="G84" s="36"/>
      <c r="H84" s="36"/>
      <c r="I84" s="36"/>
      <c r="J84" s="36"/>
      <c r="K84" s="36"/>
      <c r="L84" s="36"/>
      <c r="M84" s="36"/>
      <c r="N84" s="36"/>
      <c r="O84" s="37"/>
    </row>
    <row r="85" spans="1:15" ht="12.75">
      <c r="A85" s="35" t="s">
        <v>470</v>
      </c>
      <c r="B85" s="36"/>
      <c r="C85" s="36"/>
      <c r="D85" s="36"/>
      <c r="E85" s="36"/>
      <c r="F85" s="36"/>
      <c r="G85" s="36"/>
      <c r="H85" s="36"/>
      <c r="I85" s="36"/>
      <c r="J85" s="36"/>
      <c r="K85" s="36"/>
      <c r="L85" s="36"/>
      <c r="M85" s="36"/>
      <c r="N85" s="36"/>
      <c r="O85" s="37"/>
    </row>
    <row r="86" spans="1:15" ht="12.75">
      <c r="A86" s="35"/>
      <c r="B86" s="38" t="s">
        <v>471</v>
      </c>
      <c r="C86" s="36"/>
      <c r="D86" s="36"/>
      <c r="E86" s="36"/>
      <c r="F86" s="36"/>
      <c r="G86" s="36"/>
      <c r="H86" s="36"/>
      <c r="I86" s="36"/>
      <c r="J86" s="36"/>
      <c r="K86" s="36"/>
      <c r="L86" s="36"/>
      <c r="M86" s="36"/>
      <c r="N86" s="36"/>
      <c r="O86" s="37"/>
    </row>
    <row r="87" spans="1:15" ht="12.75">
      <c r="A87" s="35"/>
      <c r="B87" s="52" t="s">
        <v>472</v>
      </c>
      <c r="C87" s="36"/>
      <c r="D87" s="36"/>
      <c r="E87" s="36"/>
      <c r="F87" s="36"/>
      <c r="G87" s="36"/>
      <c r="H87" s="36"/>
      <c r="I87" s="36"/>
      <c r="J87" s="36"/>
      <c r="K87" s="36"/>
      <c r="L87" s="36"/>
      <c r="M87" s="36"/>
      <c r="N87" s="36"/>
      <c r="O87" s="37"/>
    </row>
    <row r="88" spans="1:15" ht="12.75">
      <c r="A88" s="35"/>
      <c r="B88" s="52" t="s">
        <v>473</v>
      </c>
      <c r="C88" s="36"/>
      <c r="D88" s="36"/>
      <c r="E88" s="36"/>
      <c r="F88" s="36"/>
      <c r="G88" s="36"/>
      <c r="H88" s="36"/>
      <c r="I88" s="36"/>
      <c r="J88" s="36"/>
      <c r="K88" s="36"/>
      <c r="L88" s="36"/>
      <c r="M88" s="36"/>
      <c r="N88" s="36"/>
      <c r="O88" s="37"/>
    </row>
    <row r="89" spans="1:15" ht="12.75">
      <c r="A89" s="35"/>
      <c r="B89" s="36" t="s">
        <v>474</v>
      </c>
      <c r="C89" s="36"/>
      <c r="D89" s="36"/>
      <c r="E89" s="36"/>
      <c r="F89" s="36"/>
      <c r="G89" s="36"/>
      <c r="H89" s="36"/>
      <c r="I89" s="36"/>
      <c r="J89" s="36"/>
      <c r="K89" s="36"/>
      <c r="L89" s="36"/>
      <c r="M89" s="36"/>
      <c r="N89" s="36"/>
      <c r="O89" s="37"/>
    </row>
    <row r="90" spans="1:15" ht="12.75">
      <c r="A90" s="35"/>
      <c r="B90" s="36" t="s">
        <v>475</v>
      </c>
      <c r="C90" s="36"/>
      <c r="D90" s="36"/>
      <c r="E90" s="36"/>
      <c r="F90" s="36"/>
      <c r="G90" s="36"/>
      <c r="H90" s="36"/>
      <c r="I90" s="36"/>
      <c r="J90" s="36"/>
      <c r="K90" s="36"/>
      <c r="L90" s="36"/>
      <c r="M90" s="36"/>
      <c r="N90" s="36"/>
      <c r="O90" s="37"/>
    </row>
    <row r="91" spans="1:15" ht="12.75">
      <c r="A91" s="35"/>
      <c r="B91" s="38" t="s">
        <v>476</v>
      </c>
      <c r="C91" s="36"/>
      <c r="D91" s="36"/>
      <c r="E91" s="36"/>
      <c r="F91" s="36"/>
      <c r="G91" s="36"/>
      <c r="H91" s="36"/>
      <c r="I91" s="36"/>
      <c r="J91" s="36"/>
      <c r="K91" s="36"/>
      <c r="L91" s="36"/>
      <c r="M91" s="36"/>
      <c r="N91" s="36"/>
      <c r="O91" s="37"/>
    </row>
    <row r="92" spans="1:15" ht="12.75">
      <c r="A92" s="35"/>
      <c r="B92" s="38" t="s">
        <v>477</v>
      </c>
      <c r="C92" s="36"/>
      <c r="D92" s="36"/>
      <c r="E92" s="36"/>
      <c r="F92" s="36"/>
      <c r="G92" s="36"/>
      <c r="H92" s="36"/>
      <c r="I92" s="36"/>
      <c r="J92" s="36"/>
      <c r="K92" s="36"/>
      <c r="L92" s="36"/>
      <c r="M92" s="36"/>
      <c r="N92" s="36"/>
      <c r="O92" s="37"/>
    </row>
    <row r="93" spans="1:15" ht="12.75">
      <c r="A93" s="54"/>
      <c r="B93" s="55"/>
      <c r="C93" s="56"/>
      <c r="D93" s="56"/>
      <c r="E93" s="56"/>
      <c r="F93" s="56"/>
      <c r="G93" s="56"/>
      <c r="H93" s="56"/>
      <c r="I93" s="56"/>
      <c r="J93" s="56"/>
      <c r="K93" s="56"/>
      <c r="L93" s="56"/>
      <c r="M93" s="56"/>
      <c r="N93" s="56"/>
      <c r="O93" s="57"/>
    </row>
    <row r="94" spans="1:15" ht="12.75">
      <c r="A94" s="58" t="s">
        <v>478</v>
      </c>
      <c r="B94" s="59"/>
      <c r="C94" s="59"/>
      <c r="D94" s="59"/>
      <c r="E94" s="59"/>
      <c r="F94" s="59"/>
      <c r="G94" s="59"/>
      <c r="H94" s="59"/>
      <c r="I94" s="59"/>
      <c r="J94" s="59"/>
      <c r="K94" s="59"/>
      <c r="L94" s="59"/>
      <c r="M94" s="59"/>
      <c r="N94" s="59"/>
      <c r="O94" s="60"/>
    </row>
    <row r="95" spans="1:15" ht="12.75">
      <c r="A95" s="39" t="s">
        <v>479</v>
      </c>
      <c r="B95" s="36"/>
      <c r="C95" s="36"/>
      <c r="D95" s="36"/>
      <c r="E95" s="36"/>
      <c r="F95" s="36"/>
      <c r="G95" s="36"/>
      <c r="H95" s="36"/>
      <c r="I95" s="36"/>
      <c r="J95" s="36"/>
      <c r="K95" s="36"/>
      <c r="L95" s="36"/>
      <c r="M95" s="36"/>
      <c r="N95" s="36"/>
      <c r="O95" s="37"/>
    </row>
    <row r="96" spans="1:15" ht="12.75">
      <c r="A96" s="53" t="s">
        <v>480</v>
      </c>
      <c r="B96" s="36"/>
      <c r="C96" s="36"/>
      <c r="D96" s="36"/>
      <c r="E96" s="36"/>
      <c r="F96" s="36"/>
      <c r="G96" s="36"/>
      <c r="H96" s="36"/>
      <c r="I96" s="36"/>
      <c r="J96" s="36"/>
      <c r="K96" s="36"/>
      <c r="L96" s="36"/>
      <c r="M96" s="36"/>
      <c r="N96" s="36"/>
      <c r="O96" s="37"/>
    </row>
    <row r="97" spans="1:15" ht="12.75">
      <c r="A97" s="35" t="s">
        <v>481</v>
      </c>
      <c r="B97" s="36"/>
      <c r="C97" s="36"/>
      <c r="D97" s="36"/>
      <c r="E97" s="36"/>
      <c r="F97" s="36"/>
      <c r="G97" s="36"/>
      <c r="H97" s="36"/>
      <c r="I97" s="36"/>
      <c r="J97" s="36"/>
      <c r="K97" s="36"/>
      <c r="L97" s="36"/>
      <c r="M97" s="36"/>
      <c r="N97" s="36"/>
      <c r="O97" s="37"/>
    </row>
    <row r="98" spans="1:15" ht="12.75">
      <c r="A98" s="35"/>
      <c r="B98" s="36" t="s">
        <v>482</v>
      </c>
      <c r="C98" s="36"/>
      <c r="D98" s="36"/>
      <c r="E98" s="36"/>
      <c r="F98" s="36"/>
      <c r="G98" s="36"/>
      <c r="H98" s="36"/>
      <c r="I98" s="36"/>
      <c r="J98" s="36"/>
      <c r="K98" s="36"/>
      <c r="L98" s="36"/>
      <c r="M98" s="36"/>
      <c r="N98" s="36"/>
      <c r="O98" s="37"/>
    </row>
    <row r="99" spans="1:15" ht="12.75">
      <c r="A99" s="35"/>
      <c r="B99" s="52" t="s">
        <v>483</v>
      </c>
      <c r="C99" s="36"/>
      <c r="D99" s="36"/>
      <c r="E99" s="36"/>
      <c r="F99" s="36"/>
      <c r="G99" s="36"/>
      <c r="H99" s="36"/>
      <c r="I99" s="36"/>
      <c r="J99" s="36"/>
      <c r="K99" s="36"/>
      <c r="L99" s="36"/>
      <c r="M99" s="36"/>
      <c r="N99" s="36"/>
      <c r="O99" s="37"/>
    </row>
    <row r="100" spans="1:15" ht="12.75">
      <c r="A100" s="35"/>
      <c r="B100" s="52" t="s">
        <v>484</v>
      </c>
      <c r="C100" s="36"/>
      <c r="D100" s="36"/>
      <c r="E100" s="36"/>
      <c r="F100" s="36"/>
      <c r="G100" s="36"/>
      <c r="H100" s="36"/>
      <c r="I100" s="36"/>
      <c r="J100" s="36"/>
      <c r="K100" s="36"/>
      <c r="L100" s="36"/>
      <c r="M100" s="36"/>
      <c r="N100" s="36"/>
      <c r="O100" s="37"/>
    </row>
    <row r="101" spans="1:15" ht="12.75">
      <c r="A101" s="35"/>
      <c r="B101" s="36" t="s">
        <v>485</v>
      </c>
      <c r="C101" s="36"/>
      <c r="D101" s="36"/>
      <c r="E101" s="36"/>
      <c r="F101" s="36"/>
      <c r="G101" s="36"/>
      <c r="H101" s="36"/>
      <c r="I101" s="36"/>
      <c r="J101" s="36"/>
      <c r="K101" s="36"/>
      <c r="L101" s="36"/>
      <c r="M101" s="36"/>
      <c r="N101" s="36"/>
      <c r="O101" s="37"/>
    </row>
    <row r="102" spans="1:15" ht="12.75">
      <c r="A102" s="40"/>
      <c r="B102" s="41" t="s">
        <v>486</v>
      </c>
      <c r="C102" s="41"/>
      <c r="D102" s="41"/>
      <c r="E102" s="41"/>
      <c r="F102" s="41"/>
      <c r="G102" s="41"/>
      <c r="H102" s="41"/>
      <c r="I102" s="41"/>
      <c r="J102" s="41"/>
      <c r="K102" s="41"/>
      <c r="L102" s="41"/>
      <c r="M102" s="41"/>
      <c r="N102" s="41"/>
      <c r="O102" s="42"/>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CQ369"/>
  <sheetViews>
    <sheetView showGridLines="0" zoomScale="85" zoomScaleNormal="85" workbookViewId="0" topLeftCell="A1">
      <pane ySplit="3" topLeftCell="A99" activePane="bottomLeft" state="frozen"/>
      <selection pane="topLeft" activeCell="A1" sqref="A1"/>
      <selection pane="bottomLeft" activeCell="D120" sqref="D120"/>
    </sheetView>
  </sheetViews>
  <sheetFormatPr defaultColWidth="9.140625" defaultRowHeight="12.75"/>
  <cols>
    <col min="1" max="1" width="9.28125" style="61" customWidth="1"/>
    <col min="2" max="2" width="15.7109375" style="61" customWidth="1"/>
    <col min="3" max="3" width="18.140625" style="61" customWidth="1"/>
    <col min="4" max="4" width="23.8515625" style="61" customWidth="1"/>
    <col min="5" max="5" width="15.421875" style="61" customWidth="1"/>
    <col min="6" max="6" width="26.57421875" style="61" customWidth="1"/>
    <col min="7" max="7" width="6.421875" style="61" customWidth="1"/>
    <col min="8" max="8" width="4.00390625" style="61" customWidth="1"/>
    <col min="9" max="9" width="13.8515625" style="61" customWidth="1"/>
    <col min="10" max="10" width="15.7109375" style="61" customWidth="1"/>
    <col min="11" max="11" width="15.57421875" style="61" customWidth="1"/>
    <col min="12" max="12" width="17.28125" style="61" customWidth="1"/>
    <col min="13" max="13" width="19.8515625" style="61" customWidth="1"/>
    <col min="14" max="14" width="15.421875" style="61" customWidth="1"/>
    <col min="15" max="15" width="20.8515625" style="61" customWidth="1"/>
    <col min="16" max="16" width="13.00390625" style="61" customWidth="1"/>
    <col min="17" max="17" width="17.00390625" style="61" customWidth="1"/>
    <col min="18" max="18" width="10.421875" style="61" customWidth="1"/>
    <col min="19" max="19" width="15.8515625" style="61" customWidth="1"/>
    <col min="20" max="20" width="13.57421875" style="62" customWidth="1"/>
    <col min="21" max="23" width="9.140625" style="62" customWidth="1"/>
    <col min="24" max="26" width="19.421875" style="62" customWidth="1"/>
    <col min="27" max="27" width="24.57421875" style="62" customWidth="1"/>
    <col min="28" max="34" width="19.421875" style="62" customWidth="1"/>
    <col min="35" max="36" width="9.140625" style="62" customWidth="1"/>
    <col min="37" max="38" width="12.8515625" style="62" customWidth="1"/>
    <col min="39" max="39" width="15.00390625" style="62" customWidth="1"/>
    <col min="40" max="41" width="12.8515625" style="62" customWidth="1"/>
    <col min="42" max="42" width="9.140625" style="62" customWidth="1"/>
    <col min="43" max="46" width="12.8515625" style="62" customWidth="1"/>
    <col min="47" max="47" width="15.421875" style="62" customWidth="1"/>
    <col min="48" max="50" width="12.8515625" style="62" customWidth="1"/>
    <col min="51" max="51" width="15.421875" style="62" customWidth="1"/>
    <col min="52" max="58" width="12.8515625" style="62" customWidth="1"/>
    <col min="59" max="59" width="17.7109375" style="62" customWidth="1"/>
    <col min="60" max="60" width="18.28125" style="62" customWidth="1"/>
    <col min="61" max="61" width="14.421875" style="62" customWidth="1"/>
    <col min="62" max="62" width="14.8515625" style="62" customWidth="1"/>
    <col min="63" max="63" width="14.00390625" style="62" customWidth="1"/>
    <col min="64" max="64" width="8.7109375" style="62" customWidth="1"/>
    <col min="65" max="65" width="9.140625" style="62" customWidth="1"/>
    <col min="66" max="66" width="12.8515625" style="62" customWidth="1"/>
    <col min="67" max="67" width="25.8515625" style="62" customWidth="1"/>
    <col min="68" max="68" width="30.421875" style="62" customWidth="1"/>
    <col min="69" max="69" width="15.8515625" style="62" customWidth="1"/>
    <col min="70" max="70" width="9.140625" style="62" customWidth="1"/>
    <col min="71" max="73" width="15.8515625" style="62" customWidth="1"/>
    <col min="74" max="77" width="18.8515625" style="62" customWidth="1"/>
    <col min="78" max="78" width="9.140625" style="62" customWidth="1"/>
    <col min="79" max="81" width="12.8515625" style="62" customWidth="1"/>
    <col min="82" max="82" width="15.28125" style="62" customWidth="1"/>
    <col min="83" max="84" width="12.8515625" style="62" customWidth="1"/>
    <col min="85" max="85" width="9.140625" style="62" customWidth="1"/>
    <col min="86" max="90" width="18.8515625" style="63" customWidth="1"/>
    <col min="91" max="91" width="9.140625" style="62" customWidth="1"/>
    <col min="92" max="92" width="15.57421875" style="62" customWidth="1"/>
    <col min="93" max="93" width="47.00390625" style="62" customWidth="1"/>
    <col min="94" max="95" width="25.8515625" style="62" customWidth="1"/>
    <col min="96" max="16384" width="9.140625" style="62" customWidth="1"/>
  </cols>
  <sheetData>
    <row r="1" ht="12.75">
      <c r="A1" s="64" t="s">
        <v>487</v>
      </c>
    </row>
    <row r="3" spans="1:95" ht="15.75" customHeight="1">
      <c r="A3" s="65" t="s">
        <v>488</v>
      </c>
      <c r="B3" s="65"/>
      <c r="C3" s="65"/>
      <c r="D3" s="65"/>
      <c r="E3" s="65"/>
      <c r="F3" s="65"/>
      <c r="G3" s="65"/>
      <c r="I3" s="66" t="s">
        <v>428</v>
      </c>
      <c r="J3" s="66"/>
      <c r="K3" s="66"/>
      <c r="L3" s="66"/>
      <c r="M3" s="66"/>
      <c r="N3" s="66"/>
      <c r="O3" s="66"/>
      <c r="P3" s="66"/>
      <c r="Q3" s="66"/>
      <c r="R3" s="66"/>
      <c r="S3" s="66"/>
      <c r="T3" s="66"/>
      <c r="U3" s="66"/>
      <c r="X3" s="67" t="s">
        <v>489</v>
      </c>
      <c r="Y3" s="67"/>
      <c r="Z3" s="67"/>
      <c r="AA3" s="67"/>
      <c r="AB3" s="67"/>
      <c r="AC3" s="67"/>
      <c r="AD3" s="67"/>
      <c r="AE3" s="67"/>
      <c r="AF3" s="67"/>
      <c r="AG3" s="67"/>
      <c r="AH3" s="67"/>
      <c r="AK3" s="68" t="s">
        <v>448</v>
      </c>
      <c r="AL3" s="68"/>
      <c r="AM3" s="68"/>
      <c r="AN3" s="68"/>
      <c r="AO3" s="68"/>
      <c r="AQ3" s="68" t="s">
        <v>450</v>
      </c>
      <c r="AR3" s="68"/>
      <c r="AS3" s="68"/>
      <c r="AT3" s="68"/>
      <c r="AU3" s="68"/>
      <c r="AV3" s="68"/>
      <c r="AW3" s="68"/>
      <c r="AX3" s="68"/>
      <c r="AY3" s="68"/>
      <c r="AZ3" s="68"/>
      <c r="BA3" s="68"/>
      <c r="BB3" s="68"/>
      <c r="BC3" s="68"/>
      <c r="BD3" s="68"/>
      <c r="BE3" s="68"/>
      <c r="BG3" s="68" t="s">
        <v>490</v>
      </c>
      <c r="BH3" s="68"/>
      <c r="BI3" s="68"/>
      <c r="BJ3" s="68"/>
      <c r="BK3" s="68"/>
      <c r="BL3" s="68"/>
      <c r="BN3" s="68" t="s">
        <v>465</v>
      </c>
      <c r="BO3" s="68"/>
      <c r="BP3" s="68"/>
      <c r="BQ3" s="68"/>
      <c r="BS3" s="68" t="s">
        <v>491</v>
      </c>
      <c r="BT3" s="68"/>
      <c r="BU3" s="68"/>
      <c r="BV3" s="68"/>
      <c r="BW3" s="68"/>
      <c r="BX3" s="68"/>
      <c r="BY3" s="68"/>
      <c r="CA3" s="69" t="s">
        <v>492</v>
      </c>
      <c r="CB3" s="69"/>
      <c r="CC3" s="69"/>
      <c r="CD3" s="69"/>
      <c r="CE3" s="69"/>
      <c r="CF3" s="69"/>
      <c r="CH3" s="70" t="s">
        <v>493</v>
      </c>
      <c r="CI3" s="70"/>
      <c r="CJ3" s="70"/>
      <c r="CK3" s="70"/>
      <c r="CL3" s="70"/>
      <c r="CN3" s="69" t="s">
        <v>478</v>
      </c>
      <c r="CO3" s="69"/>
      <c r="CP3" s="69"/>
      <c r="CQ3" s="69"/>
    </row>
    <row r="4" spans="1:95" s="76" customFormat="1" ht="28.5" customHeight="1">
      <c r="A4" s="71" t="s">
        <v>0</v>
      </c>
      <c r="B4" s="72" t="s">
        <v>494</v>
      </c>
      <c r="C4" s="73" t="s">
        <v>495</v>
      </c>
      <c r="D4" s="74" t="s">
        <v>496</v>
      </c>
      <c r="E4" s="71" t="s">
        <v>497</v>
      </c>
      <c r="F4" s="71" t="s">
        <v>498</v>
      </c>
      <c r="G4" s="71" t="s">
        <v>499</v>
      </c>
      <c r="H4" s="75"/>
      <c r="I4" s="73" t="s">
        <v>0</v>
      </c>
      <c r="J4" s="73" t="s">
        <v>494</v>
      </c>
      <c r="K4" s="73" t="s">
        <v>498</v>
      </c>
      <c r="L4" s="73" t="s">
        <v>495</v>
      </c>
      <c r="M4" s="73" t="s">
        <v>496</v>
      </c>
      <c r="N4" s="73" t="s">
        <v>497</v>
      </c>
      <c r="O4" s="73" t="s">
        <v>500</v>
      </c>
      <c r="P4" s="73" t="s">
        <v>501</v>
      </c>
      <c r="Q4" s="73" t="s">
        <v>502</v>
      </c>
      <c r="R4" s="73" t="s">
        <v>503</v>
      </c>
      <c r="S4" s="73" t="s">
        <v>504</v>
      </c>
      <c r="T4" s="73" t="s">
        <v>12</v>
      </c>
      <c r="U4" s="73" t="s">
        <v>499</v>
      </c>
      <c r="X4" s="73" t="s">
        <v>0</v>
      </c>
      <c r="Y4" s="73" t="s">
        <v>494</v>
      </c>
      <c r="Z4" s="73" t="s">
        <v>495</v>
      </c>
      <c r="AA4" s="73" t="s">
        <v>496</v>
      </c>
      <c r="AB4" s="73" t="s">
        <v>505</v>
      </c>
      <c r="AC4" s="73" t="s">
        <v>503</v>
      </c>
      <c r="AD4" s="73" t="s">
        <v>506</v>
      </c>
      <c r="AE4" s="73" t="s">
        <v>11</v>
      </c>
      <c r="AF4" s="73" t="s">
        <v>12</v>
      </c>
      <c r="AG4" s="73" t="s">
        <v>507</v>
      </c>
      <c r="AH4" s="73" t="s">
        <v>508</v>
      </c>
      <c r="AK4" s="71" t="s">
        <v>0</v>
      </c>
      <c r="AL4" s="71" t="s">
        <v>509</v>
      </c>
      <c r="AM4" s="71" t="s">
        <v>510</v>
      </c>
      <c r="AN4" s="71" t="s">
        <v>511</v>
      </c>
      <c r="AO4" s="71" t="s">
        <v>499</v>
      </c>
      <c r="AQ4" s="71" t="s">
        <v>0</v>
      </c>
      <c r="AR4" s="71" t="s">
        <v>512</v>
      </c>
      <c r="AS4" s="71" t="s">
        <v>11</v>
      </c>
      <c r="AT4" s="71" t="s">
        <v>12</v>
      </c>
      <c r="AU4" s="71" t="s">
        <v>513</v>
      </c>
      <c r="AV4" s="71" t="s">
        <v>14</v>
      </c>
      <c r="AW4" s="71" t="s">
        <v>15</v>
      </c>
      <c r="AX4" s="71" t="s">
        <v>4</v>
      </c>
      <c r="AY4" s="71" t="s">
        <v>514</v>
      </c>
      <c r="AZ4" s="71" t="s">
        <v>500</v>
      </c>
      <c r="BA4" s="71" t="s">
        <v>501</v>
      </c>
      <c r="BB4" s="71" t="s">
        <v>502</v>
      </c>
      <c r="BC4" s="71" t="s">
        <v>503</v>
      </c>
      <c r="BD4" s="71" t="s">
        <v>515</v>
      </c>
      <c r="BE4" s="71" t="s">
        <v>516</v>
      </c>
      <c r="BG4" s="77"/>
      <c r="BH4" s="78" t="s">
        <v>30</v>
      </c>
      <c r="BI4" s="78" t="s">
        <v>517</v>
      </c>
      <c r="BJ4" s="78" t="s">
        <v>518</v>
      </c>
      <c r="BK4" s="78" t="s">
        <v>60</v>
      </c>
      <c r="BL4" s="78" t="s">
        <v>69</v>
      </c>
      <c r="BN4" s="79"/>
      <c r="BO4" s="80" t="s">
        <v>519</v>
      </c>
      <c r="BP4" s="80"/>
      <c r="BQ4" s="80" t="s">
        <v>520</v>
      </c>
      <c r="BS4" s="81" t="s">
        <v>521</v>
      </c>
      <c r="BT4" s="81" t="s">
        <v>522</v>
      </c>
      <c r="BU4" s="81" t="s">
        <v>523</v>
      </c>
      <c r="BV4" s="81" t="s">
        <v>524</v>
      </c>
      <c r="BW4" s="81"/>
      <c r="BX4" s="81"/>
      <c r="BY4" s="81"/>
      <c r="CA4" s="73" t="s">
        <v>0</v>
      </c>
      <c r="CB4" s="73" t="s">
        <v>16</v>
      </c>
      <c r="CC4" s="73" t="s">
        <v>525</v>
      </c>
      <c r="CD4" s="73" t="s">
        <v>526</v>
      </c>
      <c r="CE4" s="73" t="s">
        <v>527</v>
      </c>
      <c r="CF4" s="82" t="s">
        <v>528</v>
      </c>
      <c r="CH4" s="82" t="s">
        <v>529</v>
      </c>
      <c r="CI4" s="83" t="s">
        <v>530</v>
      </c>
      <c r="CJ4" s="83"/>
      <c r="CK4" s="84" t="s">
        <v>531</v>
      </c>
      <c r="CL4" s="84"/>
      <c r="CN4" s="85" t="s">
        <v>532</v>
      </c>
      <c r="CO4" s="86" t="s">
        <v>529</v>
      </c>
      <c r="CP4" s="87" t="s">
        <v>530</v>
      </c>
      <c r="CQ4" s="88" t="s">
        <v>533</v>
      </c>
    </row>
    <row r="5" spans="1:95" ht="30" customHeight="1">
      <c r="A5" s="89" t="s">
        <v>19</v>
      </c>
      <c r="B5" s="75"/>
      <c r="C5" s="90" t="s">
        <v>24</v>
      </c>
      <c r="D5" s="89" t="s">
        <v>40</v>
      </c>
      <c r="E5" s="89" t="s">
        <v>22</v>
      </c>
      <c r="F5" s="89" t="s">
        <v>20</v>
      </c>
      <c r="G5" s="75"/>
      <c r="H5" s="75"/>
      <c r="I5" s="89" t="s">
        <v>19</v>
      </c>
      <c r="J5" s="75"/>
      <c r="K5" s="89" t="s">
        <v>21</v>
      </c>
      <c r="L5" s="90" t="s">
        <v>24</v>
      </c>
      <c r="M5" s="89" t="s">
        <v>23</v>
      </c>
      <c r="N5" s="91" t="s">
        <v>22</v>
      </c>
      <c r="O5" s="89" t="s">
        <v>25</v>
      </c>
      <c r="P5" s="90" t="s">
        <v>26</v>
      </c>
      <c r="Q5" s="75"/>
      <c r="R5" s="75"/>
      <c r="S5" s="90" t="s">
        <v>27</v>
      </c>
      <c r="T5" s="89" t="s">
        <v>28</v>
      </c>
      <c r="U5" s="75"/>
      <c r="X5" s="89" t="s">
        <v>19</v>
      </c>
      <c r="Z5" s="90" t="s">
        <v>24</v>
      </c>
      <c r="AA5" s="89" t="s">
        <v>23</v>
      </c>
      <c r="AB5" s="89" t="s">
        <v>25</v>
      </c>
      <c r="AD5" s="92" t="s">
        <v>29</v>
      </c>
      <c r="AE5" s="90" t="s">
        <v>27</v>
      </c>
      <c r="AF5" s="89" t="s">
        <v>28</v>
      </c>
      <c r="AK5" s="89" t="s">
        <v>19</v>
      </c>
      <c r="AM5" s="90" t="s">
        <v>24</v>
      </c>
      <c r="AN5" s="89" t="s">
        <v>25</v>
      </c>
      <c r="AQ5" s="89" t="s">
        <v>19</v>
      </c>
      <c r="AS5" s="90" t="s">
        <v>27</v>
      </c>
      <c r="AT5" s="89" t="s">
        <v>28</v>
      </c>
      <c r="AU5" s="90" t="s">
        <v>24</v>
      </c>
      <c r="AV5" s="91" t="s">
        <v>30</v>
      </c>
      <c r="AW5" s="89" t="s">
        <v>31</v>
      </c>
      <c r="AX5" s="91" t="s">
        <v>22</v>
      </c>
      <c r="AY5" s="90" t="s">
        <v>24</v>
      </c>
      <c r="AZ5" s="89" t="s">
        <v>25</v>
      </c>
      <c r="BA5" s="90" t="s">
        <v>26</v>
      </c>
      <c r="BG5" s="78" t="s">
        <v>534</v>
      </c>
      <c r="BH5" s="93"/>
      <c r="BI5" s="93" t="s">
        <v>535</v>
      </c>
      <c r="BJ5" s="93"/>
      <c r="BK5" s="93"/>
      <c r="BL5" s="93"/>
      <c r="BN5" s="94" t="s">
        <v>9</v>
      </c>
      <c r="BO5" s="95" t="s">
        <v>536</v>
      </c>
      <c r="BP5" s="96" t="s">
        <v>537</v>
      </c>
      <c r="BQ5" s="97" t="s">
        <v>499</v>
      </c>
      <c r="BS5" s="81"/>
      <c r="BT5" s="81"/>
      <c r="BU5" s="81"/>
      <c r="BV5" s="73" t="s">
        <v>538</v>
      </c>
      <c r="BW5" s="73" t="s">
        <v>539</v>
      </c>
      <c r="BX5" s="73" t="s">
        <v>540</v>
      </c>
      <c r="BY5" s="73" t="s">
        <v>541</v>
      </c>
      <c r="CA5" s="89" t="s">
        <v>19</v>
      </c>
      <c r="CB5" s="98" t="s">
        <v>32</v>
      </c>
      <c r="CD5" s="90" t="s">
        <v>24</v>
      </c>
      <c r="CE5" s="89" t="s">
        <v>33</v>
      </c>
      <c r="CH5" s="82"/>
      <c r="CI5" s="99" t="s">
        <v>542</v>
      </c>
      <c r="CJ5" s="82" t="s">
        <v>543</v>
      </c>
      <c r="CK5" s="82" t="s">
        <v>542</v>
      </c>
      <c r="CL5" s="82" t="s">
        <v>543</v>
      </c>
      <c r="CN5" s="85"/>
      <c r="CO5" s="86"/>
      <c r="CP5" s="100" t="s">
        <v>544</v>
      </c>
      <c r="CQ5" s="100" t="s">
        <v>544</v>
      </c>
    </row>
    <row r="6" spans="1:93" s="62" customFormat="1" ht="12.75">
      <c r="A6" s="89" t="s">
        <v>35</v>
      </c>
      <c r="B6" s="75"/>
      <c r="C6" s="90" t="s">
        <v>41</v>
      </c>
      <c r="D6" s="89" t="s">
        <v>40</v>
      </c>
      <c r="E6" s="89" t="s">
        <v>38</v>
      </c>
      <c r="F6" s="89" t="s">
        <v>36</v>
      </c>
      <c r="G6" s="75"/>
      <c r="H6" s="75"/>
      <c r="I6" s="89" t="s">
        <v>35</v>
      </c>
      <c r="K6" s="89" t="s">
        <v>37</v>
      </c>
      <c r="L6" s="90" t="s">
        <v>41</v>
      </c>
      <c r="M6" s="89" t="s">
        <v>40</v>
      </c>
      <c r="N6" s="91" t="s">
        <v>38</v>
      </c>
      <c r="O6" s="89" t="s">
        <v>42</v>
      </c>
      <c r="P6" s="90" t="s">
        <v>43</v>
      </c>
      <c r="S6" s="90" t="s">
        <v>44</v>
      </c>
      <c r="T6" s="89" t="s">
        <v>45</v>
      </c>
      <c r="X6" s="89" t="s">
        <v>35</v>
      </c>
      <c r="Z6" s="90" t="s">
        <v>41</v>
      </c>
      <c r="AA6" s="89" t="s">
        <v>40</v>
      </c>
      <c r="AB6" s="89" t="s">
        <v>42</v>
      </c>
      <c r="AD6" s="92" t="s">
        <v>46</v>
      </c>
      <c r="AE6" s="90" t="s">
        <v>44</v>
      </c>
      <c r="AF6" s="89" t="s">
        <v>45</v>
      </c>
      <c r="AK6" s="89" t="s">
        <v>35</v>
      </c>
      <c r="AM6" s="90" t="s">
        <v>41</v>
      </c>
      <c r="AN6" s="89" t="s">
        <v>42</v>
      </c>
      <c r="AQ6" s="89" t="s">
        <v>35</v>
      </c>
      <c r="AS6" s="90" t="s">
        <v>44</v>
      </c>
      <c r="AT6" s="89" t="s">
        <v>45</v>
      </c>
      <c r="AU6" s="90" t="s">
        <v>41</v>
      </c>
      <c r="AV6" s="91" t="s">
        <v>47</v>
      </c>
      <c r="AW6" s="89" t="s">
        <v>48</v>
      </c>
      <c r="AX6" s="91" t="s">
        <v>39</v>
      </c>
      <c r="AY6" s="90" t="s">
        <v>41</v>
      </c>
      <c r="AZ6" s="89" t="s">
        <v>42</v>
      </c>
      <c r="BA6" s="90" t="s">
        <v>43</v>
      </c>
      <c r="BG6" s="78" t="s">
        <v>545</v>
      </c>
      <c r="BH6" s="93"/>
      <c r="BI6" s="93"/>
      <c r="BJ6" s="93"/>
      <c r="BK6" s="93"/>
      <c r="BL6" s="93"/>
      <c r="BN6" s="101" t="s">
        <v>42</v>
      </c>
      <c r="BO6" s="102"/>
      <c r="BP6" s="102"/>
      <c r="BQ6" s="103"/>
      <c r="CA6" s="89" t="s">
        <v>35</v>
      </c>
      <c r="CB6" s="98" t="s">
        <v>49</v>
      </c>
      <c r="CD6" s="90" t="s">
        <v>41</v>
      </c>
      <c r="CE6" s="89" t="s">
        <v>50</v>
      </c>
      <c r="CH6" s="82" t="s">
        <v>546</v>
      </c>
      <c r="CI6" s="104"/>
      <c r="CJ6" s="105"/>
      <c r="CK6" s="104"/>
      <c r="CL6" s="104"/>
      <c r="CN6" s="90" t="s">
        <v>41</v>
      </c>
      <c r="CO6" s="106" t="s">
        <v>547</v>
      </c>
    </row>
    <row r="7" spans="1:93" ht="12.75">
      <c r="A7" s="89" t="s">
        <v>52</v>
      </c>
      <c r="B7" s="75"/>
      <c r="C7" s="90" t="s">
        <v>55</v>
      </c>
      <c r="D7" s="89" t="s">
        <v>54</v>
      </c>
      <c r="E7" s="75"/>
      <c r="F7" s="75"/>
      <c r="G7" s="75"/>
      <c r="H7" s="75"/>
      <c r="I7" s="89" t="s">
        <v>52</v>
      </c>
      <c r="K7" s="89" t="s">
        <v>53</v>
      </c>
      <c r="L7" s="90" t="s">
        <v>55</v>
      </c>
      <c r="M7" s="89" t="s">
        <v>54</v>
      </c>
      <c r="O7" s="89" t="s">
        <v>56</v>
      </c>
      <c r="P7" s="90" t="s">
        <v>57</v>
      </c>
      <c r="S7" s="90" t="s">
        <v>58</v>
      </c>
      <c r="T7" s="89" t="s">
        <v>59</v>
      </c>
      <c r="X7" s="89" t="s">
        <v>52</v>
      </c>
      <c r="Z7" s="90" t="s">
        <v>55</v>
      </c>
      <c r="AA7" s="89" t="s">
        <v>54</v>
      </c>
      <c r="AB7" s="89" t="s">
        <v>56</v>
      </c>
      <c r="AE7" s="90" t="s">
        <v>58</v>
      </c>
      <c r="AF7" s="89" t="s">
        <v>59</v>
      </c>
      <c r="AK7" s="89" t="s">
        <v>52</v>
      </c>
      <c r="AM7" s="90" t="s">
        <v>55</v>
      </c>
      <c r="AN7" s="89" t="s">
        <v>56</v>
      </c>
      <c r="AQ7" s="89" t="s">
        <v>52</v>
      </c>
      <c r="AS7" s="90" t="s">
        <v>58</v>
      </c>
      <c r="AT7" s="89" t="s">
        <v>59</v>
      </c>
      <c r="AU7" s="90" t="s">
        <v>55</v>
      </c>
      <c r="AV7" s="91" t="s">
        <v>60</v>
      </c>
      <c r="AW7" s="89" t="s">
        <v>61</v>
      </c>
      <c r="AY7" s="90" t="s">
        <v>55</v>
      </c>
      <c r="AZ7" s="89" t="s">
        <v>56</v>
      </c>
      <c r="BA7" s="90" t="s">
        <v>57</v>
      </c>
      <c r="BG7" s="78" t="s">
        <v>548</v>
      </c>
      <c r="BH7" s="93"/>
      <c r="BI7" s="93"/>
      <c r="BJ7" s="93"/>
      <c r="BK7" s="93"/>
      <c r="BL7" s="93"/>
      <c r="BN7" s="107" t="s">
        <v>56</v>
      </c>
      <c r="BO7" s="102"/>
      <c r="BP7" s="102" t="s">
        <v>535</v>
      </c>
      <c r="BQ7" s="103"/>
      <c r="BV7" s="62" t="s">
        <v>535</v>
      </c>
      <c r="CA7" s="89" t="s">
        <v>52</v>
      </c>
      <c r="CD7" s="90" t="s">
        <v>55</v>
      </c>
      <c r="CH7" s="82" t="s">
        <v>549</v>
      </c>
      <c r="CI7" s="104"/>
      <c r="CJ7" s="105" t="s">
        <v>535</v>
      </c>
      <c r="CK7" s="104"/>
      <c r="CL7" s="104"/>
      <c r="CN7" s="90" t="s">
        <v>55</v>
      </c>
      <c r="CO7" s="106" t="s">
        <v>550</v>
      </c>
    </row>
    <row r="8" spans="1:93" ht="12.75">
      <c r="A8" s="89" t="s">
        <v>63</v>
      </c>
      <c r="B8" s="75"/>
      <c r="C8" s="90" t="s">
        <v>65</v>
      </c>
      <c r="D8" s="89" t="s">
        <v>64</v>
      </c>
      <c r="E8" s="75"/>
      <c r="F8" s="75"/>
      <c r="G8" s="75"/>
      <c r="H8" s="75"/>
      <c r="I8" s="89" t="s">
        <v>63</v>
      </c>
      <c r="J8" s="75"/>
      <c r="K8" s="75"/>
      <c r="L8" s="90" t="s">
        <v>65</v>
      </c>
      <c r="M8" s="89" t="s">
        <v>64</v>
      </c>
      <c r="N8" s="75"/>
      <c r="O8" s="89" t="s">
        <v>66</v>
      </c>
      <c r="Q8" s="75"/>
      <c r="R8" s="75"/>
      <c r="S8" s="89" t="s">
        <v>67</v>
      </c>
      <c r="T8" s="89" t="s">
        <v>68</v>
      </c>
      <c r="X8" s="89" t="s">
        <v>63</v>
      </c>
      <c r="Z8" s="90" t="s">
        <v>65</v>
      </c>
      <c r="AA8" s="89" t="s">
        <v>64</v>
      </c>
      <c r="AB8" s="89" t="s">
        <v>66</v>
      </c>
      <c r="AE8" s="89" t="s">
        <v>67</v>
      </c>
      <c r="AF8" s="89" t="s">
        <v>68</v>
      </c>
      <c r="AK8" s="89" t="s">
        <v>63</v>
      </c>
      <c r="AM8" s="90" t="s">
        <v>65</v>
      </c>
      <c r="AN8" s="89" t="s">
        <v>66</v>
      </c>
      <c r="AQ8" s="89" t="s">
        <v>63</v>
      </c>
      <c r="AS8" s="89" t="s">
        <v>67</v>
      </c>
      <c r="AT8" s="89" t="s">
        <v>68</v>
      </c>
      <c r="AU8" s="90" t="s">
        <v>65</v>
      </c>
      <c r="AV8" s="91" t="s">
        <v>69</v>
      </c>
      <c r="AW8" s="89" t="s">
        <v>70</v>
      </c>
      <c r="AY8" s="90" t="s">
        <v>65</v>
      </c>
      <c r="AZ8" s="89" t="s">
        <v>66</v>
      </c>
      <c r="BG8" s="78" t="s">
        <v>94</v>
      </c>
      <c r="BH8" s="93"/>
      <c r="BI8" s="93"/>
      <c r="BJ8" s="93"/>
      <c r="BK8" s="93"/>
      <c r="BL8" s="93"/>
      <c r="BN8" s="101" t="s">
        <v>66</v>
      </c>
      <c r="BO8" s="102"/>
      <c r="BP8" s="102"/>
      <c r="BQ8" s="103"/>
      <c r="CA8" s="89" t="s">
        <v>63</v>
      </c>
      <c r="CD8" s="90" t="s">
        <v>65</v>
      </c>
      <c r="CH8" s="82" t="s">
        <v>551</v>
      </c>
      <c r="CI8" s="104"/>
      <c r="CJ8" s="105"/>
      <c r="CK8" s="104"/>
      <c r="CL8" s="104"/>
      <c r="CN8" s="90" t="s">
        <v>65</v>
      </c>
      <c r="CO8" s="90" t="s">
        <v>118</v>
      </c>
    </row>
    <row r="9" spans="1:93" ht="12.75">
      <c r="A9" s="89" t="s">
        <v>72</v>
      </c>
      <c r="B9" s="75"/>
      <c r="C9" s="90" t="s">
        <v>74</v>
      </c>
      <c r="D9" s="108" t="s">
        <v>77</v>
      </c>
      <c r="E9" s="75"/>
      <c r="F9" s="75"/>
      <c r="G9" s="75"/>
      <c r="H9" s="75"/>
      <c r="I9" s="89" t="s">
        <v>72</v>
      </c>
      <c r="J9" s="75"/>
      <c r="K9" s="75"/>
      <c r="L9" s="90" t="s">
        <v>74</v>
      </c>
      <c r="M9" s="89" t="s">
        <v>127</v>
      </c>
      <c r="N9" s="75"/>
      <c r="O9" s="89" t="s">
        <v>75</v>
      </c>
      <c r="P9" s="75"/>
      <c r="Q9" s="75"/>
      <c r="R9" s="75"/>
      <c r="S9" s="89" t="s">
        <v>76</v>
      </c>
      <c r="T9" s="89" t="s">
        <v>77</v>
      </c>
      <c r="X9" s="89" t="s">
        <v>72</v>
      </c>
      <c r="Z9" s="90" t="s">
        <v>74</v>
      </c>
      <c r="AA9" s="89" t="s">
        <v>127</v>
      </c>
      <c r="AB9" s="89" t="s">
        <v>75</v>
      </c>
      <c r="AE9" s="89" t="s">
        <v>76</v>
      </c>
      <c r="AF9" s="89" t="s">
        <v>77</v>
      </c>
      <c r="AK9" s="89" t="s">
        <v>72</v>
      </c>
      <c r="AM9" s="90" t="s">
        <v>74</v>
      </c>
      <c r="AN9" s="89" t="s">
        <v>75</v>
      </c>
      <c r="AQ9" s="89" t="s">
        <v>72</v>
      </c>
      <c r="AS9" s="89" t="s">
        <v>76</v>
      </c>
      <c r="AT9" s="89" t="s">
        <v>77</v>
      </c>
      <c r="AU9" s="90" t="s">
        <v>74</v>
      </c>
      <c r="AV9" s="91" t="s">
        <v>78</v>
      </c>
      <c r="AW9" s="89" t="s">
        <v>79</v>
      </c>
      <c r="AY9" s="90" t="s">
        <v>74</v>
      </c>
      <c r="AZ9" s="89" t="s">
        <v>75</v>
      </c>
      <c r="BG9" s="78" t="s">
        <v>101</v>
      </c>
      <c r="BH9" s="93"/>
      <c r="BI9" s="93"/>
      <c r="BJ9" s="93"/>
      <c r="BK9" s="93"/>
      <c r="BL9" s="93"/>
      <c r="BN9" s="101" t="s">
        <v>75</v>
      </c>
      <c r="BO9" s="102"/>
      <c r="BP9" s="102"/>
      <c r="BQ9" s="103"/>
      <c r="CA9" s="89" t="s">
        <v>72</v>
      </c>
      <c r="CD9" s="90" t="s">
        <v>74</v>
      </c>
      <c r="CH9" s="82" t="s">
        <v>552</v>
      </c>
      <c r="CI9" s="104"/>
      <c r="CJ9" s="105"/>
      <c r="CK9" s="104"/>
      <c r="CL9" s="105"/>
      <c r="CN9" s="90" t="s">
        <v>74</v>
      </c>
      <c r="CO9" s="109" t="s">
        <v>51</v>
      </c>
    </row>
    <row r="10" spans="1:93" ht="12.75">
      <c r="A10" s="89" t="s">
        <v>81</v>
      </c>
      <c r="B10" s="75"/>
      <c r="C10" s="90" t="s">
        <v>83</v>
      </c>
      <c r="D10" s="110" t="s">
        <v>73</v>
      </c>
      <c r="E10" s="75"/>
      <c r="F10" s="75"/>
      <c r="G10" s="75"/>
      <c r="H10" s="75"/>
      <c r="I10" s="89" t="s">
        <v>81</v>
      </c>
      <c r="J10" s="75"/>
      <c r="K10" s="75"/>
      <c r="L10" s="90" t="s">
        <v>83</v>
      </c>
      <c r="M10" s="89" t="s">
        <v>131</v>
      </c>
      <c r="N10" s="75"/>
      <c r="O10" s="89" t="s">
        <v>84</v>
      </c>
      <c r="P10" s="75"/>
      <c r="Q10" s="75"/>
      <c r="R10" s="75"/>
      <c r="S10" s="89" t="s">
        <v>85</v>
      </c>
      <c r="T10" s="89" t="s">
        <v>86</v>
      </c>
      <c r="X10" s="89" t="s">
        <v>81</v>
      </c>
      <c r="Z10" s="90" t="s">
        <v>83</v>
      </c>
      <c r="AA10" s="89" t="s">
        <v>131</v>
      </c>
      <c r="AB10" s="89" t="s">
        <v>84</v>
      </c>
      <c r="AE10" s="89" t="s">
        <v>85</v>
      </c>
      <c r="AF10" s="89" t="s">
        <v>86</v>
      </c>
      <c r="AK10" s="89" t="s">
        <v>81</v>
      </c>
      <c r="AM10" s="90" t="s">
        <v>83</v>
      </c>
      <c r="AN10" s="89" t="s">
        <v>84</v>
      </c>
      <c r="AQ10" s="89" t="s">
        <v>81</v>
      </c>
      <c r="AS10" s="89" t="s">
        <v>85</v>
      </c>
      <c r="AT10" s="89" t="s">
        <v>86</v>
      </c>
      <c r="AU10" s="90" t="s">
        <v>83</v>
      </c>
      <c r="AW10" s="89" t="s">
        <v>87</v>
      </c>
      <c r="AY10" s="90" t="s">
        <v>83</v>
      </c>
      <c r="AZ10" s="89" t="s">
        <v>84</v>
      </c>
      <c r="BN10" s="107" t="s">
        <v>84</v>
      </c>
      <c r="BO10" s="102"/>
      <c r="BP10" s="102"/>
      <c r="BQ10" s="103"/>
      <c r="CA10" s="89" t="s">
        <v>81</v>
      </c>
      <c r="CD10" s="90" t="s">
        <v>83</v>
      </c>
      <c r="CH10" s="82" t="s">
        <v>553</v>
      </c>
      <c r="CI10" s="104"/>
      <c r="CJ10" s="105"/>
      <c r="CK10" s="104"/>
      <c r="CL10" s="105"/>
      <c r="CN10" s="90" t="s">
        <v>83</v>
      </c>
      <c r="CO10" s="109" t="s">
        <v>62</v>
      </c>
    </row>
    <row r="11" spans="1:93" s="62" customFormat="1" ht="12.75">
      <c r="A11" s="89" t="s">
        <v>89</v>
      </c>
      <c r="B11" s="75"/>
      <c r="C11" s="90" t="s">
        <v>91</v>
      </c>
      <c r="D11" s="110" t="s">
        <v>82</v>
      </c>
      <c r="E11" s="75"/>
      <c r="F11" s="75"/>
      <c r="G11" s="75"/>
      <c r="H11" s="75"/>
      <c r="I11" s="89" t="s">
        <v>89</v>
      </c>
      <c r="L11" s="90" t="s">
        <v>91</v>
      </c>
      <c r="M11" s="89" t="s">
        <v>135</v>
      </c>
      <c r="O11" s="89" t="s">
        <v>92</v>
      </c>
      <c r="S11" s="89" t="s">
        <v>93</v>
      </c>
      <c r="T11" s="75"/>
      <c r="X11" s="89" t="s">
        <v>89</v>
      </c>
      <c r="Z11" s="90" t="s">
        <v>91</v>
      </c>
      <c r="AA11" s="89" t="s">
        <v>135</v>
      </c>
      <c r="AB11" s="89" t="s">
        <v>92</v>
      </c>
      <c r="AE11" s="89" t="s">
        <v>93</v>
      </c>
      <c r="AF11" s="75"/>
      <c r="AK11" s="89" t="s">
        <v>89</v>
      </c>
      <c r="AM11" s="90" t="s">
        <v>91</v>
      </c>
      <c r="AN11" s="89" t="s">
        <v>92</v>
      </c>
      <c r="AQ11" s="89" t="s">
        <v>89</v>
      </c>
      <c r="AS11" s="89" t="s">
        <v>93</v>
      </c>
      <c r="AT11" s="75"/>
      <c r="AU11" s="90" t="s">
        <v>91</v>
      </c>
      <c r="AW11" s="89" t="s">
        <v>94</v>
      </c>
      <c r="AY11" s="90" t="s">
        <v>91</v>
      </c>
      <c r="AZ11" s="89" t="s">
        <v>92</v>
      </c>
      <c r="BN11" s="101" t="s">
        <v>92</v>
      </c>
      <c r="BO11" s="102"/>
      <c r="BP11" s="102"/>
      <c r="BQ11" s="103"/>
      <c r="CA11" s="89" t="s">
        <v>89</v>
      </c>
      <c r="CD11" s="90" t="s">
        <v>91</v>
      </c>
      <c r="CH11" s="82" t="s">
        <v>554</v>
      </c>
      <c r="CI11" s="104"/>
      <c r="CJ11" s="105"/>
      <c r="CK11" s="104"/>
      <c r="CL11" s="105"/>
      <c r="CN11" s="90" t="s">
        <v>91</v>
      </c>
      <c r="CO11" s="109" t="s">
        <v>71</v>
      </c>
    </row>
    <row r="12" spans="1:93" s="62" customFormat="1" ht="12.75">
      <c r="A12" s="89" t="s">
        <v>96</v>
      </c>
      <c r="B12" s="75"/>
      <c r="C12" s="90" t="s">
        <v>98</v>
      </c>
      <c r="D12" s="110" t="s">
        <v>90</v>
      </c>
      <c r="E12" s="75"/>
      <c r="F12" s="75"/>
      <c r="G12" s="75"/>
      <c r="H12" s="75"/>
      <c r="I12" s="89" t="s">
        <v>96</v>
      </c>
      <c r="L12" s="90" t="s">
        <v>98</v>
      </c>
      <c r="M12" s="108" t="s">
        <v>77</v>
      </c>
      <c r="O12" s="89" t="s">
        <v>99</v>
      </c>
      <c r="S12" s="89" t="s">
        <v>100</v>
      </c>
      <c r="T12" s="75"/>
      <c r="X12" s="89" t="s">
        <v>96</v>
      </c>
      <c r="Z12" s="90" t="s">
        <v>98</v>
      </c>
      <c r="AA12" s="108" t="s">
        <v>77</v>
      </c>
      <c r="AB12" s="89" t="s">
        <v>99</v>
      </c>
      <c r="AE12" s="89" t="s">
        <v>100</v>
      </c>
      <c r="AF12" s="75"/>
      <c r="AK12" s="89" t="s">
        <v>96</v>
      </c>
      <c r="AM12" s="90" t="s">
        <v>98</v>
      </c>
      <c r="AN12" s="89" t="s">
        <v>99</v>
      </c>
      <c r="AQ12" s="89" t="s">
        <v>96</v>
      </c>
      <c r="AS12" s="89" t="s">
        <v>100</v>
      </c>
      <c r="AT12" s="75"/>
      <c r="AU12" s="90" t="s">
        <v>98</v>
      </c>
      <c r="AW12" s="89" t="s">
        <v>101</v>
      </c>
      <c r="AY12" s="90" t="s">
        <v>98</v>
      </c>
      <c r="AZ12" s="89" t="s">
        <v>99</v>
      </c>
      <c r="BN12" s="107" t="s">
        <v>99</v>
      </c>
      <c r="BO12" s="102"/>
      <c r="BP12" s="102"/>
      <c r="BQ12" s="103"/>
      <c r="CA12" s="89" t="s">
        <v>96</v>
      </c>
      <c r="CD12" s="90" t="s">
        <v>98</v>
      </c>
      <c r="CH12" s="82" t="s">
        <v>555</v>
      </c>
      <c r="CI12" s="104"/>
      <c r="CJ12" s="105"/>
      <c r="CK12" s="104"/>
      <c r="CL12" s="105"/>
      <c r="CN12" s="90" t="s">
        <v>98</v>
      </c>
      <c r="CO12" s="109" t="s">
        <v>80</v>
      </c>
    </row>
    <row r="13" spans="1:93" ht="12.75">
      <c r="A13" s="89" t="s">
        <v>103</v>
      </c>
      <c r="B13" s="75"/>
      <c r="C13" s="90" t="s">
        <v>105</v>
      </c>
      <c r="D13" s="110" t="s">
        <v>97</v>
      </c>
      <c r="E13" s="75"/>
      <c r="F13" s="75"/>
      <c r="G13" s="75"/>
      <c r="H13" s="75"/>
      <c r="I13" s="89" t="s">
        <v>103</v>
      </c>
      <c r="J13" s="75"/>
      <c r="K13" s="75"/>
      <c r="L13" s="90" t="s">
        <v>105</v>
      </c>
      <c r="M13" s="110" t="s">
        <v>73</v>
      </c>
      <c r="N13" s="75"/>
      <c r="O13" s="89" t="s">
        <v>106</v>
      </c>
      <c r="P13" s="75"/>
      <c r="Q13" s="75"/>
      <c r="R13" s="75"/>
      <c r="S13" s="89" t="s">
        <v>107</v>
      </c>
      <c r="T13" s="75"/>
      <c r="X13" s="89" t="s">
        <v>103</v>
      </c>
      <c r="Z13" s="90" t="s">
        <v>105</v>
      </c>
      <c r="AA13" s="110" t="s">
        <v>73</v>
      </c>
      <c r="AB13" s="89" t="s">
        <v>106</v>
      </c>
      <c r="AE13" s="89" t="s">
        <v>107</v>
      </c>
      <c r="AF13" s="75"/>
      <c r="AK13" s="89" t="s">
        <v>103</v>
      </c>
      <c r="AM13" s="90" t="s">
        <v>105</v>
      </c>
      <c r="AN13" s="89" t="s">
        <v>106</v>
      </c>
      <c r="AQ13" s="89" t="s">
        <v>103</v>
      </c>
      <c r="AS13" s="89" t="s">
        <v>107</v>
      </c>
      <c r="AT13" s="75"/>
      <c r="AU13" s="90" t="s">
        <v>105</v>
      </c>
      <c r="AY13" s="90" t="s">
        <v>105</v>
      </c>
      <c r="AZ13" s="89" t="s">
        <v>106</v>
      </c>
      <c r="BN13" s="107" t="s">
        <v>106</v>
      </c>
      <c r="BO13" s="102"/>
      <c r="BP13" s="102"/>
      <c r="BQ13" s="103"/>
      <c r="CA13" s="89" t="s">
        <v>103</v>
      </c>
      <c r="CD13" s="90" t="s">
        <v>105</v>
      </c>
      <c r="CH13" s="82" t="s">
        <v>556</v>
      </c>
      <c r="CI13" s="104"/>
      <c r="CJ13" s="105"/>
      <c r="CK13" s="104"/>
      <c r="CL13" s="105"/>
      <c r="CN13" s="90" t="s">
        <v>105</v>
      </c>
      <c r="CO13" s="109" t="s">
        <v>95</v>
      </c>
    </row>
    <row r="14" spans="1:93" ht="12.75">
      <c r="A14" s="75"/>
      <c r="B14" s="75"/>
      <c r="C14" s="90" t="s">
        <v>110</v>
      </c>
      <c r="D14" s="110" t="s">
        <v>104</v>
      </c>
      <c r="E14" s="75"/>
      <c r="F14" s="75"/>
      <c r="G14" s="75"/>
      <c r="H14" s="75"/>
      <c r="I14" s="75"/>
      <c r="J14" s="75"/>
      <c r="K14" s="75"/>
      <c r="L14" s="90" t="s">
        <v>110</v>
      </c>
      <c r="M14" s="110" t="s">
        <v>82</v>
      </c>
      <c r="N14" s="75"/>
      <c r="O14" s="89" t="s">
        <v>111</v>
      </c>
      <c r="P14" s="75"/>
      <c r="Q14" s="75"/>
      <c r="R14" s="75"/>
      <c r="S14" s="89" t="s">
        <v>112</v>
      </c>
      <c r="T14" s="75"/>
      <c r="Z14" s="90" t="s">
        <v>110</v>
      </c>
      <c r="AA14" s="110" t="s">
        <v>82</v>
      </c>
      <c r="AB14" s="89" t="s">
        <v>111</v>
      </c>
      <c r="AE14" s="89" t="s">
        <v>112</v>
      </c>
      <c r="AF14" s="75"/>
      <c r="AM14" s="90" t="s">
        <v>110</v>
      </c>
      <c r="AN14" s="89" t="s">
        <v>111</v>
      </c>
      <c r="AS14" s="89" t="s">
        <v>112</v>
      </c>
      <c r="AT14" s="75"/>
      <c r="AU14" s="90" t="s">
        <v>110</v>
      </c>
      <c r="AY14" s="90" t="s">
        <v>110</v>
      </c>
      <c r="AZ14" s="89" t="s">
        <v>111</v>
      </c>
      <c r="BN14" s="107" t="s">
        <v>111</v>
      </c>
      <c r="BO14" s="102"/>
      <c r="BP14" s="102"/>
      <c r="BQ14" s="103"/>
      <c r="CD14" s="90" t="s">
        <v>110</v>
      </c>
      <c r="CH14" s="82" t="s">
        <v>557</v>
      </c>
      <c r="CI14" s="104"/>
      <c r="CJ14" s="105"/>
      <c r="CK14" s="104"/>
      <c r="CL14" s="105"/>
      <c r="CN14" s="90" t="s">
        <v>110</v>
      </c>
      <c r="CO14" s="109" t="s">
        <v>102</v>
      </c>
    </row>
    <row r="15" spans="1:93" ht="12.75">
      <c r="A15" s="75"/>
      <c r="B15" s="75"/>
      <c r="C15" s="90" t="s">
        <v>115</v>
      </c>
      <c r="D15" s="110" t="s">
        <v>109</v>
      </c>
      <c r="E15" s="75"/>
      <c r="F15" s="75"/>
      <c r="G15" s="75"/>
      <c r="H15" s="75"/>
      <c r="I15" s="75"/>
      <c r="J15" s="75"/>
      <c r="K15" s="75"/>
      <c r="L15" s="90" t="s">
        <v>115</v>
      </c>
      <c r="M15" s="110" t="s">
        <v>90</v>
      </c>
      <c r="N15" s="75"/>
      <c r="O15" s="89" t="s">
        <v>116</v>
      </c>
      <c r="P15" s="75"/>
      <c r="Q15" s="75"/>
      <c r="R15" s="75"/>
      <c r="S15" s="89" t="s">
        <v>117</v>
      </c>
      <c r="T15" s="75"/>
      <c r="Z15" s="90" t="s">
        <v>115</v>
      </c>
      <c r="AA15" s="110" t="s">
        <v>90</v>
      </c>
      <c r="AB15" s="89" t="s">
        <v>116</v>
      </c>
      <c r="AE15" s="89" t="s">
        <v>117</v>
      </c>
      <c r="AF15" s="75"/>
      <c r="AM15" s="90" t="s">
        <v>115</v>
      </c>
      <c r="AN15" s="89" t="s">
        <v>116</v>
      </c>
      <c r="AS15" s="89" t="s">
        <v>117</v>
      </c>
      <c r="AT15" s="75"/>
      <c r="AU15" s="90" t="s">
        <v>115</v>
      </c>
      <c r="AY15" s="90" t="s">
        <v>115</v>
      </c>
      <c r="AZ15" s="89" t="s">
        <v>116</v>
      </c>
      <c r="BN15" s="107" t="s">
        <v>116</v>
      </c>
      <c r="BO15" s="102"/>
      <c r="BP15" s="102"/>
      <c r="BQ15" s="103"/>
      <c r="CD15" s="90" t="s">
        <v>115</v>
      </c>
      <c r="CH15" s="82" t="s">
        <v>558</v>
      </c>
      <c r="CI15" s="104"/>
      <c r="CJ15" s="105"/>
      <c r="CK15" s="104"/>
      <c r="CL15" s="105"/>
      <c r="CN15" s="90" t="s">
        <v>115</v>
      </c>
      <c r="CO15" s="109" t="s">
        <v>108</v>
      </c>
    </row>
    <row r="16" spans="1:93" ht="12.75">
      <c r="A16" s="75"/>
      <c r="B16" s="75"/>
      <c r="C16" s="90" t="s">
        <v>120</v>
      </c>
      <c r="D16" s="110" t="s">
        <v>114</v>
      </c>
      <c r="E16" s="75"/>
      <c r="F16" s="75"/>
      <c r="G16" s="75"/>
      <c r="H16" s="75"/>
      <c r="I16" s="75"/>
      <c r="J16" s="75"/>
      <c r="K16" s="75"/>
      <c r="L16" s="90" t="s">
        <v>120</v>
      </c>
      <c r="M16" s="110" t="s">
        <v>97</v>
      </c>
      <c r="N16" s="75"/>
      <c r="O16" s="89" t="s">
        <v>121</v>
      </c>
      <c r="P16" s="75"/>
      <c r="Q16" s="75"/>
      <c r="R16" s="75"/>
      <c r="S16" s="89" t="s">
        <v>122</v>
      </c>
      <c r="T16" s="75"/>
      <c r="Z16" s="90" t="s">
        <v>120</v>
      </c>
      <c r="AA16" s="110" t="s">
        <v>97</v>
      </c>
      <c r="AB16" s="89" t="s">
        <v>121</v>
      </c>
      <c r="AE16" s="89" t="s">
        <v>122</v>
      </c>
      <c r="AF16" s="75"/>
      <c r="AM16" s="90" t="s">
        <v>120</v>
      </c>
      <c r="AN16" s="89" t="s">
        <v>121</v>
      </c>
      <c r="AS16" s="89" t="s">
        <v>122</v>
      </c>
      <c r="AT16" s="75"/>
      <c r="AU16" s="90" t="s">
        <v>120</v>
      </c>
      <c r="AY16" s="90" t="s">
        <v>120</v>
      </c>
      <c r="AZ16" s="89" t="s">
        <v>121</v>
      </c>
      <c r="BN16" s="107" t="s">
        <v>121</v>
      </c>
      <c r="BO16" s="102"/>
      <c r="BP16" s="102"/>
      <c r="BQ16" s="103"/>
      <c r="CD16" s="90" t="s">
        <v>120</v>
      </c>
      <c r="CH16" s="82" t="s">
        <v>559</v>
      </c>
      <c r="CI16" s="104"/>
      <c r="CJ16" s="105"/>
      <c r="CK16" s="104"/>
      <c r="CL16" s="105"/>
      <c r="CN16" s="90" t="s">
        <v>120</v>
      </c>
      <c r="CO16" s="109" t="s">
        <v>113</v>
      </c>
    </row>
    <row r="17" spans="1:92" ht="12.75">
      <c r="A17" s="75"/>
      <c r="B17" s="75"/>
      <c r="C17" s="90" t="s">
        <v>124</v>
      </c>
      <c r="D17" s="110" t="s">
        <v>119</v>
      </c>
      <c r="E17" s="75"/>
      <c r="F17" s="75"/>
      <c r="G17" s="75"/>
      <c r="H17" s="75"/>
      <c r="I17" s="75"/>
      <c r="J17" s="75"/>
      <c r="K17" s="75"/>
      <c r="L17" s="90" t="s">
        <v>124</v>
      </c>
      <c r="M17" s="110" t="s">
        <v>104</v>
      </c>
      <c r="N17" s="75"/>
      <c r="O17" s="89" t="s">
        <v>125</v>
      </c>
      <c r="P17" s="75"/>
      <c r="Q17" s="75"/>
      <c r="R17" s="75"/>
      <c r="S17" s="89" t="s">
        <v>126</v>
      </c>
      <c r="T17" s="75"/>
      <c r="Z17" s="90" t="s">
        <v>124</v>
      </c>
      <c r="AA17" s="110" t="s">
        <v>104</v>
      </c>
      <c r="AB17" s="89" t="s">
        <v>125</v>
      </c>
      <c r="AE17" s="89" t="s">
        <v>126</v>
      </c>
      <c r="AF17" s="75"/>
      <c r="AM17" s="90" t="s">
        <v>124</v>
      </c>
      <c r="AN17" s="89" t="s">
        <v>125</v>
      </c>
      <c r="AS17" s="89" t="s">
        <v>126</v>
      </c>
      <c r="AT17" s="75"/>
      <c r="AU17" s="90" t="s">
        <v>124</v>
      </c>
      <c r="AY17" s="90" t="s">
        <v>124</v>
      </c>
      <c r="AZ17" s="89" t="s">
        <v>125</v>
      </c>
      <c r="BN17" s="107" t="s">
        <v>125</v>
      </c>
      <c r="BO17" s="102"/>
      <c r="BP17" s="102"/>
      <c r="BQ17" s="103"/>
      <c r="CD17" s="90" t="s">
        <v>124</v>
      </c>
      <c r="CH17" s="82" t="s">
        <v>560</v>
      </c>
      <c r="CI17" s="104"/>
      <c r="CJ17" s="105"/>
      <c r="CK17" s="104"/>
      <c r="CL17" s="105"/>
      <c r="CN17" s="90" t="s">
        <v>124</v>
      </c>
    </row>
    <row r="18" spans="1:92" ht="12.75">
      <c r="A18" s="75"/>
      <c r="B18" s="75"/>
      <c r="C18" s="90" t="s">
        <v>128</v>
      </c>
      <c r="D18" s="110" t="s">
        <v>123</v>
      </c>
      <c r="E18" s="75"/>
      <c r="F18" s="75"/>
      <c r="G18" s="75"/>
      <c r="H18" s="75"/>
      <c r="I18" s="75"/>
      <c r="J18" s="75"/>
      <c r="K18" s="75"/>
      <c r="L18" s="90" t="s">
        <v>128</v>
      </c>
      <c r="M18" s="110" t="s">
        <v>109</v>
      </c>
      <c r="N18" s="75"/>
      <c r="O18" s="89" t="s">
        <v>129</v>
      </c>
      <c r="P18" s="75"/>
      <c r="Q18" s="75"/>
      <c r="R18" s="75"/>
      <c r="S18" s="110" t="s">
        <v>130</v>
      </c>
      <c r="T18" s="75"/>
      <c r="Z18" s="90" t="s">
        <v>128</v>
      </c>
      <c r="AA18" s="110" t="s">
        <v>109</v>
      </c>
      <c r="AB18" s="89" t="s">
        <v>129</v>
      </c>
      <c r="AE18" s="110" t="s">
        <v>130</v>
      </c>
      <c r="AF18" s="75"/>
      <c r="AM18" s="90" t="s">
        <v>128</v>
      </c>
      <c r="AN18" s="89" t="s">
        <v>129</v>
      </c>
      <c r="AS18" s="110" t="s">
        <v>130</v>
      </c>
      <c r="AT18" s="75"/>
      <c r="AU18" s="90" t="s">
        <v>128</v>
      </c>
      <c r="AY18" s="90" t="s">
        <v>128</v>
      </c>
      <c r="AZ18" s="89" t="s">
        <v>129</v>
      </c>
      <c r="BN18" s="107" t="s">
        <v>129</v>
      </c>
      <c r="BO18" s="102"/>
      <c r="BP18" s="102"/>
      <c r="BQ18" s="103"/>
      <c r="CD18" s="90" t="s">
        <v>128</v>
      </c>
      <c r="CH18" s="82" t="s">
        <v>77</v>
      </c>
      <c r="CI18" s="104"/>
      <c r="CJ18" s="105"/>
      <c r="CK18" s="104"/>
      <c r="CL18" s="105"/>
      <c r="CN18" s="90" t="s">
        <v>128</v>
      </c>
    </row>
    <row r="19" spans="1:92" ht="12.75">
      <c r="A19" s="75"/>
      <c r="B19" s="75"/>
      <c r="C19" s="90" t="s">
        <v>132</v>
      </c>
      <c r="D19" s="75"/>
      <c r="E19" s="75"/>
      <c r="F19" s="75"/>
      <c r="G19" s="75"/>
      <c r="H19" s="75"/>
      <c r="I19" s="75"/>
      <c r="J19" s="75"/>
      <c r="K19" s="75"/>
      <c r="L19" s="90" t="s">
        <v>132</v>
      </c>
      <c r="M19" s="110" t="s">
        <v>114</v>
      </c>
      <c r="N19" s="75"/>
      <c r="O19" s="89" t="s">
        <v>133</v>
      </c>
      <c r="P19" s="75"/>
      <c r="Q19" s="75"/>
      <c r="R19" s="75"/>
      <c r="S19" s="110" t="s">
        <v>134</v>
      </c>
      <c r="T19" s="75"/>
      <c r="Z19" s="90" t="s">
        <v>132</v>
      </c>
      <c r="AA19" s="110" t="s">
        <v>114</v>
      </c>
      <c r="AB19" s="89" t="s">
        <v>133</v>
      </c>
      <c r="AE19" s="110" t="s">
        <v>134</v>
      </c>
      <c r="AF19" s="75"/>
      <c r="AM19" s="90" t="s">
        <v>132</v>
      </c>
      <c r="AN19" s="89" t="s">
        <v>133</v>
      </c>
      <c r="AS19" s="110" t="s">
        <v>134</v>
      </c>
      <c r="AT19" s="75"/>
      <c r="AU19" s="90" t="s">
        <v>132</v>
      </c>
      <c r="AY19" s="90" t="s">
        <v>132</v>
      </c>
      <c r="AZ19" s="89" t="s">
        <v>133</v>
      </c>
      <c r="BN19" s="107" t="s">
        <v>133</v>
      </c>
      <c r="BO19" s="102"/>
      <c r="BP19" s="102"/>
      <c r="BQ19" s="103"/>
      <c r="CD19" s="90" t="s">
        <v>132</v>
      </c>
      <c r="CH19" s="82" t="s">
        <v>561</v>
      </c>
      <c r="CI19" s="104"/>
      <c r="CJ19" s="105"/>
      <c r="CK19" s="104"/>
      <c r="CL19" s="105"/>
      <c r="CN19" s="90" t="s">
        <v>132</v>
      </c>
    </row>
    <row r="20" spans="1:92" ht="12.75">
      <c r="A20" s="75"/>
      <c r="B20" s="75"/>
      <c r="C20" s="90" t="s">
        <v>136</v>
      </c>
      <c r="D20" s="75"/>
      <c r="E20" s="75"/>
      <c r="F20" s="75"/>
      <c r="G20" s="75"/>
      <c r="H20" s="75"/>
      <c r="I20" s="75"/>
      <c r="J20" s="75"/>
      <c r="K20" s="75"/>
      <c r="L20" s="90" t="s">
        <v>136</v>
      </c>
      <c r="M20" s="110" t="s">
        <v>119</v>
      </c>
      <c r="N20" s="75"/>
      <c r="O20" s="89" t="s">
        <v>137</v>
      </c>
      <c r="P20" s="75"/>
      <c r="Q20" s="75"/>
      <c r="R20" s="75"/>
      <c r="S20" s="110" t="s">
        <v>138</v>
      </c>
      <c r="Z20" s="90" t="s">
        <v>136</v>
      </c>
      <c r="AA20" s="110" t="s">
        <v>119</v>
      </c>
      <c r="AB20" s="89" t="s">
        <v>137</v>
      </c>
      <c r="AE20" s="110" t="s">
        <v>138</v>
      </c>
      <c r="AM20" s="90" t="s">
        <v>136</v>
      </c>
      <c r="AN20" s="89" t="s">
        <v>137</v>
      </c>
      <c r="AS20" s="110" t="s">
        <v>138</v>
      </c>
      <c r="AU20" s="90" t="s">
        <v>136</v>
      </c>
      <c r="AY20" s="90" t="s">
        <v>136</v>
      </c>
      <c r="AZ20" s="89" t="s">
        <v>137</v>
      </c>
      <c r="BN20" s="107" t="s">
        <v>137</v>
      </c>
      <c r="BO20" s="102"/>
      <c r="BP20" s="102"/>
      <c r="BQ20" s="103"/>
      <c r="CD20" s="90" t="s">
        <v>136</v>
      </c>
      <c r="CN20" s="90" t="s">
        <v>136</v>
      </c>
    </row>
    <row r="21" spans="1:92" ht="12.75">
      <c r="A21" s="75"/>
      <c r="B21" s="75"/>
      <c r="C21" s="90" t="s">
        <v>139</v>
      </c>
      <c r="D21" s="75"/>
      <c r="E21" s="75"/>
      <c r="F21" s="75"/>
      <c r="G21" s="75"/>
      <c r="H21" s="75"/>
      <c r="I21" s="75"/>
      <c r="J21" s="75"/>
      <c r="K21" s="75"/>
      <c r="L21" s="90" t="s">
        <v>139</v>
      </c>
      <c r="M21" s="110" t="s">
        <v>123</v>
      </c>
      <c r="N21" s="75"/>
      <c r="O21" s="89" t="s">
        <v>140</v>
      </c>
      <c r="P21" s="75"/>
      <c r="Q21" s="75"/>
      <c r="R21" s="75"/>
      <c r="S21" s="89" t="s">
        <v>141</v>
      </c>
      <c r="Z21" s="90" t="s">
        <v>139</v>
      </c>
      <c r="AA21" s="110" t="s">
        <v>123</v>
      </c>
      <c r="AB21" s="89" t="s">
        <v>140</v>
      </c>
      <c r="AE21" s="89" t="s">
        <v>141</v>
      </c>
      <c r="AM21" s="90" t="s">
        <v>139</v>
      </c>
      <c r="AN21" s="89" t="s">
        <v>140</v>
      </c>
      <c r="AS21" s="89" t="s">
        <v>141</v>
      </c>
      <c r="AU21" s="90" t="s">
        <v>139</v>
      </c>
      <c r="AY21" s="90" t="s">
        <v>139</v>
      </c>
      <c r="AZ21" s="89" t="s">
        <v>140</v>
      </c>
      <c r="BN21" s="107" t="s">
        <v>140</v>
      </c>
      <c r="BO21" s="102"/>
      <c r="BP21" s="102"/>
      <c r="BQ21" s="103"/>
      <c r="CD21" s="90" t="s">
        <v>139</v>
      </c>
      <c r="CN21" s="90" t="s">
        <v>139</v>
      </c>
    </row>
    <row r="22" spans="1:92" ht="12.75">
      <c r="A22" s="75"/>
      <c r="B22" s="75"/>
      <c r="C22" s="90" t="s">
        <v>142</v>
      </c>
      <c r="D22" s="75"/>
      <c r="E22" s="75"/>
      <c r="F22" s="75"/>
      <c r="G22" s="75"/>
      <c r="H22" s="75"/>
      <c r="I22" s="75"/>
      <c r="J22" s="75"/>
      <c r="K22" s="75"/>
      <c r="L22" s="90" t="s">
        <v>142</v>
      </c>
      <c r="M22" s="75"/>
      <c r="N22" s="75"/>
      <c r="O22" s="89" t="s">
        <v>143</v>
      </c>
      <c r="P22" s="75"/>
      <c r="Q22" s="75"/>
      <c r="R22" s="75"/>
      <c r="S22" s="89" t="s">
        <v>144</v>
      </c>
      <c r="Z22" s="90" t="s">
        <v>142</v>
      </c>
      <c r="AB22" s="89" t="s">
        <v>143</v>
      </c>
      <c r="AE22" s="89" t="s">
        <v>144</v>
      </c>
      <c r="AM22" s="90" t="s">
        <v>142</v>
      </c>
      <c r="AN22" s="89" t="s">
        <v>143</v>
      </c>
      <c r="AS22" s="89" t="s">
        <v>144</v>
      </c>
      <c r="AU22" s="90" t="s">
        <v>142</v>
      </c>
      <c r="AY22" s="90" t="s">
        <v>142</v>
      </c>
      <c r="AZ22" s="89" t="s">
        <v>143</v>
      </c>
      <c r="BN22" s="107" t="s">
        <v>143</v>
      </c>
      <c r="BO22" s="102"/>
      <c r="BP22" s="102"/>
      <c r="BQ22" s="103"/>
      <c r="CD22" s="90" t="s">
        <v>142</v>
      </c>
      <c r="CN22" s="90" t="s">
        <v>142</v>
      </c>
    </row>
    <row r="23" spans="1:92" ht="12.75">
      <c r="A23" s="75"/>
      <c r="B23" s="75"/>
      <c r="C23" s="90" t="s">
        <v>145</v>
      </c>
      <c r="D23" s="75"/>
      <c r="E23" s="75"/>
      <c r="F23" s="75"/>
      <c r="G23" s="75"/>
      <c r="H23" s="75"/>
      <c r="I23" s="75"/>
      <c r="J23" s="75"/>
      <c r="K23" s="75"/>
      <c r="L23" s="90" t="s">
        <v>145</v>
      </c>
      <c r="M23" s="75"/>
      <c r="N23" s="75"/>
      <c r="O23" s="89" t="s">
        <v>146</v>
      </c>
      <c r="P23" s="75"/>
      <c r="Q23" s="75"/>
      <c r="R23" s="75"/>
      <c r="S23" s="75"/>
      <c r="Z23" s="90" t="s">
        <v>145</v>
      </c>
      <c r="AB23" s="89" t="s">
        <v>146</v>
      </c>
      <c r="AE23" s="75"/>
      <c r="AM23" s="90" t="s">
        <v>145</v>
      </c>
      <c r="AN23" s="89" t="s">
        <v>146</v>
      </c>
      <c r="AU23" s="90" t="s">
        <v>145</v>
      </c>
      <c r="AY23" s="90" t="s">
        <v>145</v>
      </c>
      <c r="AZ23" s="89" t="s">
        <v>146</v>
      </c>
      <c r="BN23" s="107" t="s">
        <v>146</v>
      </c>
      <c r="BO23" s="102"/>
      <c r="BP23" s="102"/>
      <c r="BQ23" s="103"/>
      <c r="CD23" s="90" t="s">
        <v>145</v>
      </c>
      <c r="CN23" s="90" t="s">
        <v>145</v>
      </c>
    </row>
    <row r="24" spans="1:92" ht="12.75">
      <c r="A24" s="75"/>
      <c r="B24" s="75"/>
      <c r="C24" s="90" t="s">
        <v>147</v>
      </c>
      <c r="D24" s="75"/>
      <c r="E24" s="75"/>
      <c r="F24" s="75"/>
      <c r="G24" s="75"/>
      <c r="H24" s="75"/>
      <c r="I24" s="75"/>
      <c r="J24" s="75"/>
      <c r="K24" s="75"/>
      <c r="L24" s="90" t="s">
        <v>147</v>
      </c>
      <c r="M24" s="75"/>
      <c r="N24" s="75"/>
      <c r="O24" s="89" t="s">
        <v>148</v>
      </c>
      <c r="P24" s="75"/>
      <c r="Q24" s="75"/>
      <c r="R24" s="75"/>
      <c r="S24" s="75"/>
      <c r="Z24" s="90" t="s">
        <v>147</v>
      </c>
      <c r="AB24" s="89" t="s">
        <v>148</v>
      </c>
      <c r="AE24" s="75"/>
      <c r="AM24" s="90" t="s">
        <v>147</v>
      </c>
      <c r="AN24" s="89" t="s">
        <v>148</v>
      </c>
      <c r="AU24" s="90" t="s">
        <v>147</v>
      </c>
      <c r="AY24" s="90" t="s">
        <v>147</v>
      </c>
      <c r="AZ24" s="89" t="s">
        <v>148</v>
      </c>
      <c r="BN24" s="107" t="s">
        <v>148</v>
      </c>
      <c r="BO24" s="102"/>
      <c r="BP24" s="102"/>
      <c r="BQ24" s="103"/>
      <c r="CD24" s="90" t="s">
        <v>147</v>
      </c>
      <c r="CN24" s="90" t="s">
        <v>147</v>
      </c>
    </row>
    <row r="25" spans="1:92" ht="12.75">
      <c r="A25" s="75"/>
      <c r="B25" s="75"/>
      <c r="C25" s="90" t="s">
        <v>149</v>
      </c>
      <c r="D25" s="75"/>
      <c r="E25" s="75"/>
      <c r="F25" s="75"/>
      <c r="G25" s="75"/>
      <c r="H25" s="75"/>
      <c r="I25" s="75"/>
      <c r="J25" s="75"/>
      <c r="K25" s="75"/>
      <c r="L25" s="90" t="s">
        <v>149</v>
      </c>
      <c r="M25" s="75"/>
      <c r="N25" s="75"/>
      <c r="O25" s="89" t="s">
        <v>150</v>
      </c>
      <c r="P25" s="75"/>
      <c r="Q25" s="75"/>
      <c r="R25" s="75"/>
      <c r="S25" s="75"/>
      <c r="Z25" s="90" t="s">
        <v>149</v>
      </c>
      <c r="AB25" s="89" t="s">
        <v>150</v>
      </c>
      <c r="AM25" s="90" t="s">
        <v>149</v>
      </c>
      <c r="AN25" s="89" t="s">
        <v>150</v>
      </c>
      <c r="AU25" s="90" t="s">
        <v>149</v>
      </c>
      <c r="AY25" s="90" t="s">
        <v>149</v>
      </c>
      <c r="AZ25" s="89" t="s">
        <v>150</v>
      </c>
      <c r="BN25" s="107" t="s">
        <v>150</v>
      </c>
      <c r="BO25" s="102"/>
      <c r="BP25" s="102"/>
      <c r="BQ25" s="103"/>
      <c r="CD25" s="90" t="s">
        <v>149</v>
      </c>
      <c r="CN25" s="90" t="s">
        <v>149</v>
      </c>
    </row>
    <row r="26" spans="1:92" ht="12.75">
      <c r="A26" s="75"/>
      <c r="B26" s="75"/>
      <c r="C26" s="90" t="s">
        <v>151</v>
      </c>
      <c r="D26" s="75"/>
      <c r="E26" s="75"/>
      <c r="F26" s="75"/>
      <c r="G26" s="75"/>
      <c r="H26" s="75"/>
      <c r="I26" s="75"/>
      <c r="J26" s="75"/>
      <c r="K26" s="75"/>
      <c r="L26" s="90" t="s">
        <v>151</v>
      </c>
      <c r="M26" s="75"/>
      <c r="N26" s="75"/>
      <c r="O26" s="89" t="s">
        <v>152</v>
      </c>
      <c r="P26" s="75"/>
      <c r="Q26" s="75"/>
      <c r="R26" s="75"/>
      <c r="S26" s="75"/>
      <c r="Z26" s="90" t="s">
        <v>151</v>
      </c>
      <c r="AB26" s="89" t="s">
        <v>152</v>
      </c>
      <c r="AM26" s="90" t="s">
        <v>151</v>
      </c>
      <c r="AN26" s="89" t="s">
        <v>152</v>
      </c>
      <c r="AU26" s="90" t="s">
        <v>151</v>
      </c>
      <c r="AY26" s="90" t="s">
        <v>151</v>
      </c>
      <c r="AZ26" s="89" t="s">
        <v>152</v>
      </c>
      <c r="BN26" s="107" t="s">
        <v>152</v>
      </c>
      <c r="BO26" s="102"/>
      <c r="BP26" s="102"/>
      <c r="BQ26" s="103"/>
      <c r="CD26" s="90" t="s">
        <v>151</v>
      </c>
      <c r="CN26" s="90" t="s">
        <v>151</v>
      </c>
    </row>
    <row r="27" spans="1:92" ht="12.75">
      <c r="A27" s="75"/>
      <c r="B27" s="75"/>
      <c r="C27" s="90" t="s">
        <v>153</v>
      </c>
      <c r="D27" s="75"/>
      <c r="E27" s="75"/>
      <c r="F27" s="75"/>
      <c r="G27" s="75"/>
      <c r="H27" s="75"/>
      <c r="I27" s="75"/>
      <c r="J27" s="75"/>
      <c r="K27" s="75"/>
      <c r="L27" s="90" t="s">
        <v>153</v>
      </c>
      <c r="M27" s="75"/>
      <c r="N27" s="75"/>
      <c r="O27" s="89" t="s">
        <v>154</v>
      </c>
      <c r="P27" s="75"/>
      <c r="Q27" s="75"/>
      <c r="R27" s="75"/>
      <c r="S27" s="75"/>
      <c r="Z27" s="90" t="s">
        <v>153</v>
      </c>
      <c r="AB27" s="89" t="s">
        <v>154</v>
      </c>
      <c r="AM27" s="90" t="s">
        <v>153</v>
      </c>
      <c r="AN27" s="89" t="s">
        <v>154</v>
      </c>
      <c r="AU27" s="90" t="s">
        <v>153</v>
      </c>
      <c r="AY27" s="90" t="s">
        <v>153</v>
      </c>
      <c r="AZ27" s="89" t="s">
        <v>154</v>
      </c>
      <c r="BN27" s="107" t="s">
        <v>154</v>
      </c>
      <c r="BO27" s="102"/>
      <c r="BP27" s="102"/>
      <c r="BQ27" s="103"/>
      <c r="CD27" s="90" t="s">
        <v>153</v>
      </c>
      <c r="CN27" s="90" t="s">
        <v>153</v>
      </c>
    </row>
    <row r="28" spans="1:92" ht="12.75">
      <c r="A28" s="75"/>
      <c r="B28" s="75"/>
      <c r="C28" s="90" t="s">
        <v>155</v>
      </c>
      <c r="D28" s="75"/>
      <c r="E28" s="75"/>
      <c r="F28" s="75"/>
      <c r="G28" s="75"/>
      <c r="H28" s="75"/>
      <c r="I28" s="75"/>
      <c r="J28" s="75"/>
      <c r="K28" s="75"/>
      <c r="L28" s="90" t="s">
        <v>155</v>
      </c>
      <c r="M28" s="75"/>
      <c r="N28" s="75"/>
      <c r="O28" s="89" t="s">
        <v>156</v>
      </c>
      <c r="P28" s="75"/>
      <c r="Q28" s="75"/>
      <c r="R28" s="75"/>
      <c r="S28" s="75"/>
      <c r="Z28" s="90" t="s">
        <v>155</v>
      </c>
      <c r="AB28" s="89" t="s">
        <v>156</v>
      </c>
      <c r="AM28" s="90" t="s">
        <v>155</v>
      </c>
      <c r="AN28" s="89" t="s">
        <v>156</v>
      </c>
      <c r="AU28" s="90" t="s">
        <v>155</v>
      </c>
      <c r="AY28" s="90" t="s">
        <v>155</v>
      </c>
      <c r="AZ28" s="89" t="s">
        <v>156</v>
      </c>
      <c r="BN28" s="107" t="s">
        <v>156</v>
      </c>
      <c r="BO28" s="102"/>
      <c r="BP28" s="102"/>
      <c r="BQ28" s="103"/>
      <c r="CD28" s="90" t="s">
        <v>155</v>
      </c>
      <c r="CN28" s="90" t="s">
        <v>155</v>
      </c>
    </row>
    <row r="29" spans="1:92" ht="12.75">
      <c r="A29" s="75"/>
      <c r="B29" s="75"/>
      <c r="C29" s="90" t="s">
        <v>157</v>
      </c>
      <c r="D29" s="75"/>
      <c r="E29" s="75"/>
      <c r="F29" s="75"/>
      <c r="G29" s="75"/>
      <c r="H29" s="75"/>
      <c r="I29" s="75"/>
      <c r="J29" s="75"/>
      <c r="K29" s="75"/>
      <c r="L29" s="90" t="s">
        <v>157</v>
      </c>
      <c r="M29" s="75"/>
      <c r="N29" s="75"/>
      <c r="O29" s="89" t="s">
        <v>158</v>
      </c>
      <c r="P29" s="75"/>
      <c r="Q29" s="75"/>
      <c r="R29" s="75"/>
      <c r="S29" s="75"/>
      <c r="Z29" s="90" t="s">
        <v>157</v>
      </c>
      <c r="AB29" s="89" t="s">
        <v>158</v>
      </c>
      <c r="AM29" s="90" t="s">
        <v>157</v>
      </c>
      <c r="AN29" s="89" t="s">
        <v>158</v>
      </c>
      <c r="AU29" s="90" t="s">
        <v>157</v>
      </c>
      <c r="AY29" s="90" t="s">
        <v>157</v>
      </c>
      <c r="AZ29" s="89" t="s">
        <v>158</v>
      </c>
      <c r="BN29" s="107" t="s">
        <v>158</v>
      </c>
      <c r="BO29" s="102"/>
      <c r="BP29" s="102"/>
      <c r="BQ29" s="103"/>
      <c r="CD29" s="90" t="s">
        <v>157</v>
      </c>
      <c r="CN29" s="90" t="s">
        <v>157</v>
      </c>
    </row>
    <row r="30" spans="1:92" ht="12.75">
      <c r="A30" s="75"/>
      <c r="B30" s="75"/>
      <c r="C30" s="90" t="s">
        <v>159</v>
      </c>
      <c r="D30" s="75"/>
      <c r="E30" s="75"/>
      <c r="F30" s="75"/>
      <c r="G30" s="75"/>
      <c r="H30" s="75"/>
      <c r="I30" s="75"/>
      <c r="J30" s="75"/>
      <c r="K30" s="75"/>
      <c r="L30" s="90" t="s">
        <v>159</v>
      </c>
      <c r="M30" s="75"/>
      <c r="N30" s="75"/>
      <c r="O30" s="89" t="s">
        <v>160</v>
      </c>
      <c r="P30" s="75"/>
      <c r="Q30" s="75"/>
      <c r="R30" s="75"/>
      <c r="S30" s="75"/>
      <c r="Z30" s="90" t="s">
        <v>159</v>
      </c>
      <c r="AB30" s="89" t="s">
        <v>160</v>
      </c>
      <c r="AM30" s="90" t="s">
        <v>159</v>
      </c>
      <c r="AN30" s="89" t="s">
        <v>160</v>
      </c>
      <c r="AU30" s="90" t="s">
        <v>159</v>
      </c>
      <c r="AY30" s="90" t="s">
        <v>159</v>
      </c>
      <c r="AZ30" s="89" t="s">
        <v>160</v>
      </c>
      <c r="BN30" s="107" t="s">
        <v>160</v>
      </c>
      <c r="BO30" s="102"/>
      <c r="BP30" s="102"/>
      <c r="BQ30" s="103"/>
      <c r="CD30" s="90" t="s">
        <v>159</v>
      </c>
      <c r="CN30" s="90" t="s">
        <v>159</v>
      </c>
    </row>
    <row r="31" spans="1:92" ht="12.75">
      <c r="A31" s="75"/>
      <c r="B31" s="75"/>
      <c r="C31" s="90" t="s">
        <v>161</v>
      </c>
      <c r="D31" s="75"/>
      <c r="E31" s="75"/>
      <c r="F31" s="75"/>
      <c r="G31" s="75"/>
      <c r="H31" s="75"/>
      <c r="I31" s="75"/>
      <c r="J31" s="75"/>
      <c r="K31" s="75"/>
      <c r="L31" s="90" t="s">
        <v>161</v>
      </c>
      <c r="M31" s="75"/>
      <c r="N31" s="75"/>
      <c r="O31" s="89" t="s">
        <v>162</v>
      </c>
      <c r="P31" s="75"/>
      <c r="Q31" s="75"/>
      <c r="R31" s="75"/>
      <c r="S31" s="75"/>
      <c r="Z31" s="90" t="s">
        <v>161</v>
      </c>
      <c r="AB31" s="89" t="s">
        <v>162</v>
      </c>
      <c r="AM31" s="90" t="s">
        <v>161</v>
      </c>
      <c r="AN31" s="89" t="s">
        <v>162</v>
      </c>
      <c r="AU31" s="90" t="s">
        <v>161</v>
      </c>
      <c r="AY31" s="90" t="s">
        <v>161</v>
      </c>
      <c r="AZ31" s="89" t="s">
        <v>162</v>
      </c>
      <c r="BN31" s="107" t="s">
        <v>162</v>
      </c>
      <c r="BO31" s="102"/>
      <c r="BP31" s="102"/>
      <c r="BQ31" s="103"/>
      <c r="CD31" s="90" t="s">
        <v>161</v>
      </c>
      <c r="CN31" s="90" t="s">
        <v>161</v>
      </c>
    </row>
    <row r="32" spans="1:92" ht="12.75">
      <c r="A32" s="75"/>
      <c r="B32" s="75"/>
      <c r="C32" s="90" t="s">
        <v>163</v>
      </c>
      <c r="D32" s="75"/>
      <c r="E32" s="75"/>
      <c r="F32" s="75"/>
      <c r="G32" s="75"/>
      <c r="H32" s="75"/>
      <c r="I32" s="75"/>
      <c r="J32" s="75"/>
      <c r="K32" s="75"/>
      <c r="L32" s="90" t="s">
        <v>163</v>
      </c>
      <c r="M32" s="75"/>
      <c r="N32" s="75"/>
      <c r="O32" s="89" t="s">
        <v>164</v>
      </c>
      <c r="P32" s="75"/>
      <c r="Q32" s="75"/>
      <c r="R32" s="75"/>
      <c r="S32" s="75"/>
      <c r="Z32" s="90" t="s">
        <v>163</v>
      </c>
      <c r="AB32" s="89" t="s">
        <v>164</v>
      </c>
      <c r="AM32" s="90" t="s">
        <v>163</v>
      </c>
      <c r="AN32" s="89" t="s">
        <v>164</v>
      </c>
      <c r="AU32" s="90" t="s">
        <v>163</v>
      </c>
      <c r="AY32" s="90" t="s">
        <v>163</v>
      </c>
      <c r="AZ32" s="89" t="s">
        <v>164</v>
      </c>
      <c r="BN32" s="107" t="s">
        <v>164</v>
      </c>
      <c r="BO32" s="102"/>
      <c r="BP32" s="102"/>
      <c r="BQ32" s="103"/>
      <c r="CD32" s="90" t="s">
        <v>163</v>
      </c>
      <c r="CN32" s="90" t="s">
        <v>163</v>
      </c>
    </row>
    <row r="33" spans="1:92" ht="12.75">
      <c r="A33" s="75"/>
      <c r="B33" s="75"/>
      <c r="C33" s="90" t="s">
        <v>165</v>
      </c>
      <c r="D33" s="75"/>
      <c r="E33" s="75"/>
      <c r="F33" s="75"/>
      <c r="G33" s="75"/>
      <c r="H33" s="75"/>
      <c r="I33" s="75"/>
      <c r="J33" s="75"/>
      <c r="K33" s="75"/>
      <c r="L33" s="90" t="s">
        <v>165</v>
      </c>
      <c r="M33" s="75"/>
      <c r="N33" s="75"/>
      <c r="O33" s="89" t="s">
        <v>166</v>
      </c>
      <c r="P33" s="75"/>
      <c r="Q33" s="75"/>
      <c r="R33" s="75"/>
      <c r="S33" s="75"/>
      <c r="Z33" s="90" t="s">
        <v>165</v>
      </c>
      <c r="AB33" s="89" t="s">
        <v>166</v>
      </c>
      <c r="AM33" s="90" t="s">
        <v>165</v>
      </c>
      <c r="AN33" s="89" t="s">
        <v>166</v>
      </c>
      <c r="AU33" s="90" t="s">
        <v>165</v>
      </c>
      <c r="AY33" s="90" t="s">
        <v>165</v>
      </c>
      <c r="AZ33" s="89" t="s">
        <v>166</v>
      </c>
      <c r="BN33" s="107" t="s">
        <v>166</v>
      </c>
      <c r="BO33" s="102"/>
      <c r="BP33" s="102"/>
      <c r="BQ33" s="103"/>
      <c r="CD33" s="90" t="s">
        <v>165</v>
      </c>
      <c r="CN33" s="90" t="s">
        <v>165</v>
      </c>
    </row>
    <row r="34" spans="1:92" ht="12.75">
      <c r="A34" s="75"/>
      <c r="B34" s="75"/>
      <c r="C34" s="90" t="s">
        <v>167</v>
      </c>
      <c r="D34" s="75"/>
      <c r="E34" s="75"/>
      <c r="F34" s="75"/>
      <c r="G34" s="75"/>
      <c r="H34" s="75"/>
      <c r="I34" s="75"/>
      <c r="J34" s="75"/>
      <c r="K34" s="75"/>
      <c r="L34" s="90" t="s">
        <v>167</v>
      </c>
      <c r="M34" s="75"/>
      <c r="N34" s="75"/>
      <c r="O34" s="89" t="s">
        <v>168</v>
      </c>
      <c r="P34" s="75"/>
      <c r="Q34" s="75"/>
      <c r="R34" s="75"/>
      <c r="S34" s="75"/>
      <c r="Z34" s="90" t="s">
        <v>167</v>
      </c>
      <c r="AB34" s="89" t="s">
        <v>168</v>
      </c>
      <c r="AM34" s="90" t="s">
        <v>167</v>
      </c>
      <c r="AN34" s="89" t="s">
        <v>168</v>
      </c>
      <c r="AU34" s="90" t="s">
        <v>167</v>
      </c>
      <c r="AY34" s="90" t="s">
        <v>167</v>
      </c>
      <c r="AZ34" s="89" t="s">
        <v>168</v>
      </c>
      <c r="BN34" s="107" t="s">
        <v>168</v>
      </c>
      <c r="BO34" s="102"/>
      <c r="BP34" s="102"/>
      <c r="BQ34" s="103"/>
      <c r="CD34" s="90" t="s">
        <v>167</v>
      </c>
      <c r="CN34" s="90" t="s">
        <v>167</v>
      </c>
    </row>
    <row r="35" spans="1:92" ht="12.75">
      <c r="A35" s="75"/>
      <c r="B35" s="75"/>
      <c r="C35" s="90" t="s">
        <v>169</v>
      </c>
      <c r="D35" s="75"/>
      <c r="E35" s="75"/>
      <c r="F35" s="75"/>
      <c r="G35" s="75"/>
      <c r="H35" s="75"/>
      <c r="I35" s="75"/>
      <c r="J35" s="75"/>
      <c r="K35" s="75"/>
      <c r="L35" s="90" t="s">
        <v>169</v>
      </c>
      <c r="M35" s="75"/>
      <c r="N35" s="75"/>
      <c r="O35" s="89" t="s">
        <v>170</v>
      </c>
      <c r="P35" s="75"/>
      <c r="Q35" s="75"/>
      <c r="R35" s="75"/>
      <c r="S35" s="75"/>
      <c r="Z35" s="90" t="s">
        <v>169</v>
      </c>
      <c r="AB35" s="89" t="s">
        <v>170</v>
      </c>
      <c r="AM35" s="90" t="s">
        <v>169</v>
      </c>
      <c r="AN35" s="89" t="s">
        <v>170</v>
      </c>
      <c r="AU35" s="90" t="s">
        <v>169</v>
      </c>
      <c r="AY35" s="90" t="s">
        <v>169</v>
      </c>
      <c r="AZ35" s="89" t="s">
        <v>170</v>
      </c>
      <c r="BN35" s="107" t="s">
        <v>170</v>
      </c>
      <c r="BO35" s="102"/>
      <c r="BP35" s="102"/>
      <c r="BQ35" s="103"/>
      <c r="CD35" s="90" t="s">
        <v>169</v>
      </c>
      <c r="CN35" s="90" t="s">
        <v>169</v>
      </c>
    </row>
    <row r="36" spans="1:92" ht="12.75">
      <c r="A36" s="75"/>
      <c r="B36" s="75"/>
      <c r="C36" s="90" t="s">
        <v>171</v>
      </c>
      <c r="D36" s="75"/>
      <c r="E36" s="75"/>
      <c r="F36" s="75"/>
      <c r="G36" s="75"/>
      <c r="H36" s="75"/>
      <c r="I36" s="75"/>
      <c r="J36" s="75"/>
      <c r="K36" s="75"/>
      <c r="L36" s="90" t="s">
        <v>171</v>
      </c>
      <c r="M36" s="75"/>
      <c r="N36" s="75"/>
      <c r="O36" s="89" t="s">
        <v>172</v>
      </c>
      <c r="P36" s="75"/>
      <c r="Q36" s="75"/>
      <c r="R36" s="75"/>
      <c r="S36" s="75"/>
      <c r="Z36" s="90" t="s">
        <v>171</v>
      </c>
      <c r="AB36" s="89" t="s">
        <v>172</v>
      </c>
      <c r="AM36" s="90" t="s">
        <v>171</v>
      </c>
      <c r="AN36" s="89" t="s">
        <v>172</v>
      </c>
      <c r="AU36" s="90" t="s">
        <v>171</v>
      </c>
      <c r="AY36" s="90" t="s">
        <v>171</v>
      </c>
      <c r="AZ36" s="89" t="s">
        <v>172</v>
      </c>
      <c r="BN36" s="107" t="s">
        <v>172</v>
      </c>
      <c r="BO36" s="102"/>
      <c r="BP36" s="102"/>
      <c r="BQ36" s="103"/>
      <c r="CD36" s="90" t="s">
        <v>171</v>
      </c>
      <c r="CN36" s="90" t="s">
        <v>171</v>
      </c>
    </row>
    <row r="37" spans="1:92" ht="12.75">
      <c r="A37" s="75"/>
      <c r="B37" s="75"/>
      <c r="C37" s="90" t="s">
        <v>173</v>
      </c>
      <c r="D37" s="75"/>
      <c r="E37" s="75"/>
      <c r="F37" s="75"/>
      <c r="G37" s="75"/>
      <c r="H37" s="75"/>
      <c r="I37" s="75"/>
      <c r="J37" s="75"/>
      <c r="K37" s="75"/>
      <c r="L37" s="90" t="s">
        <v>173</v>
      </c>
      <c r="M37" s="75"/>
      <c r="N37" s="75"/>
      <c r="O37" s="89" t="s">
        <v>174</v>
      </c>
      <c r="P37" s="75"/>
      <c r="Q37" s="75"/>
      <c r="R37" s="75"/>
      <c r="S37" s="75"/>
      <c r="Z37" s="90" t="s">
        <v>173</v>
      </c>
      <c r="AB37" s="89" t="s">
        <v>174</v>
      </c>
      <c r="AM37" s="90" t="s">
        <v>173</v>
      </c>
      <c r="AN37" s="89" t="s">
        <v>174</v>
      </c>
      <c r="AU37" s="90" t="s">
        <v>173</v>
      </c>
      <c r="AY37" s="90" t="s">
        <v>173</v>
      </c>
      <c r="AZ37" s="89" t="s">
        <v>174</v>
      </c>
      <c r="BN37" s="107" t="s">
        <v>174</v>
      </c>
      <c r="BO37" s="102"/>
      <c r="BP37" s="102"/>
      <c r="BQ37" s="103"/>
      <c r="CD37" s="90" t="s">
        <v>173</v>
      </c>
      <c r="CN37" s="90" t="s">
        <v>173</v>
      </c>
    </row>
    <row r="38" spans="1:92" ht="12.75">
      <c r="A38" s="75"/>
      <c r="B38" s="75"/>
      <c r="C38" s="90" t="s">
        <v>175</v>
      </c>
      <c r="D38" s="75"/>
      <c r="E38" s="75"/>
      <c r="F38" s="75"/>
      <c r="G38" s="75"/>
      <c r="H38" s="75"/>
      <c r="I38" s="75"/>
      <c r="J38" s="75"/>
      <c r="K38" s="75"/>
      <c r="L38" s="90" t="s">
        <v>175</v>
      </c>
      <c r="M38" s="75"/>
      <c r="N38" s="75"/>
      <c r="O38" s="89" t="s">
        <v>176</v>
      </c>
      <c r="P38" s="75"/>
      <c r="Q38" s="75"/>
      <c r="R38" s="75"/>
      <c r="S38" s="75"/>
      <c r="Z38" s="90" t="s">
        <v>175</v>
      </c>
      <c r="AB38" s="89" t="s">
        <v>176</v>
      </c>
      <c r="AM38" s="90" t="s">
        <v>175</v>
      </c>
      <c r="AN38" s="89" t="s">
        <v>176</v>
      </c>
      <c r="AU38" s="90" t="s">
        <v>175</v>
      </c>
      <c r="AY38" s="90" t="s">
        <v>175</v>
      </c>
      <c r="AZ38" s="89" t="s">
        <v>176</v>
      </c>
      <c r="BN38" s="107" t="s">
        <v>176</v>
      </c>
      <c r="BO38" s="102"/>
      <c r="BP38" s="102"/>
      <c r="BQ38" s="103"/>
      <c r="CD38" s="90" t="s">
        <v>175</v>
      </c>
      <c r="CN38" s="90" t="s">
        <v>175</v>
      </c>
    </row>
    <row r="39" spans="1:92" ht="12.75">
      <c r="A39" s="75"/>
      <c r="B39" s="75"/>
      <c r="C39" s="90" t="s">
        <v>177</v>
      </c>
      <c r="D39" s="75"/>
      <c r="E39" s="75"/>
      <c r="F39" s="75"/>
      <c r="G39" s="75"/>
      <c r="H39" s="75"/>
      <c r="I39" s="75"/>
      <c r="J39" s="75"/>
      <c r="K39" s="75"/>
      <c r="L39" s="90" t="s">
        <v>177</v>
      </c>
      <c r="M39" s="75"/>
      <c r="N39" s="75"/>
      <c r="O39" s="89" t="s">
        <v>178</v>
      </c>
      <c r="P39" s="75"/>
      <c r="Q39" s="75"/>
      <c r="R39" s="75"/>
      <c r="S39" s="75"/>
      <c r="Z39" s="90" t="s">
        <v>177</v>
      </c>
      <c r="AB39" s="89" t="s">
        <v>178</v>
      </c>
      <c r="AM39" s="90" t="s">
        <v>177</v>
      </c>
      <c r="AN39" s="89" t="s">
        <v>178</v>
      </c>
      <c r="AU39" s="90" t="s">
        <v>177</v>
      </c>
      <c r="AY39" s="90" t="s">
        <v>177</v>
      </c>
      <c r="AZ39" s="89" t="s">
        <v>178</v>
      </c>
      <c r="BN39" s="107" t="s">
        <v>178</v>
      </c>
      <c r="BO39" s="102"/>
      <c r="BP39" s="102"/>
      <c r="BQ39" s="103"/>
      <c r="CD39" s="90" t="s">
        <v>177</v>
      </c>
      <c r="CN39" s="90" t="s">
        <v>177</v>
      </c>
    </row>
    <row r="40" spans="1:92" ht="12.75">
      <c r="A40" s="75"/>
      <c r="B40" s="75"/>
      <c r="C40" s="90" t="s">
        <v>179</v>
      </c>
      <c r="D40" s="75"/>
      <c r="E40" s="75"/>
      <c r="F40" s="75"/>
      <c r="G40" s="75"/>
      <c r="H40" s="75"/>
      <c r="I40" s="75"/>
      <c r="J40" s="75"/>
      <c r="K40" s="75"/>
      <c r="L40" s="90" t="s">
        <v>179</v>
      </c>
      <c r="M40" s="75"/>
      <c r="N40" s="75"/>
      <c r="O40" s="89" t="s">
        <v>180</v>
      </c>
      <c r="P40" s="75"/>
      <c r="Q40" s="75"/>
      <c r="R40" s="75"/>
      <c r="S40" s="75"/>
      <c r="Z40" s="90" t="s">
        <v>179</v>
      </c>
      <c r="AB40" s="89" t="s">
        <v>180</v>
      </c>
      <c r="AM40" s="90" t="s">
        <v>179</v>
      </c>
      <c r="AN40" s="89" t="s">
        <v>180</v>
      </c>
      <c r="AU40" s="90" t="s">
        <v>179</v>
      </c>
      <c r="AY40" s="90" t="s">
        <v>179</v>
      </c>
      <c r="AZ40" s="89" t="s">
        <v>180</v>
      </c>
      <c r="BN40" s="107" t="s">
        <v>180</v>
      </c>
      <c r="BO40" s="102"/>
      <c r="BP40" s="102"/>
      <c r="BQ40" s="103"/>
      <c r="CD40" s="90" t="s">
        <v>179</v>
      </c>
      <c r="CN40" s="90" t="s">
        <v>179</v>
      </c>
    </row>
    <row r="41" spans="1:92" ht="12.75">
      <c r="A41" s="75"/>
      <c r="B41" s="75"/>
      <c r="C41" s="90" t="s">
        <v>181</v>
      </c>
      <c r="D41" s="75"/>
      <c r="E41" s="75"/>
      <c r="F41" s="75"/>
      <c r="G41" s="75"/>
      <c r="H41" s="75"/>
      <c r="I41" s="75"/>
      <c r="J41" s="75"/>
      <c r="K41" s="75"/>
      <c r="L41" s="90" t="s">
        <v>181</v>
      </c>
      <c r="M41" s="75"/>
      <c r="N41" s="75"/>
      <c r="O41" s="89" t="s">
        <v>182</v>
      </c>
      <c r="P41" s="75"/>
      <c r="Q41" s="75"/>
      <c r="R41" s="75"/>
      <c r="S41" s="75"/>
      <c r="Z41" s="90" t="s">
        <v>181</v>
      </c>
      <c r="AB41" s="89" t="s">
        <v>182</v>
      </c>
      <c r="AM41" s="90" t="s">
        <v>181</v>
      </c>
      <c r="AN41" s="89" t="s">
        <v>182</v>
      </c>
      <c r="AU41" s="90" t="s">
        <v>181</v>
      </c>
      <c r="AY41" s="90" t="s">
        <v>181</v>
      </c>
      <c r="AZ41" s="89" t="s">
        <v>182</v>
      </c>
      <c r="BN41" s="107" t="s">
        <v>182</v>
      </c>
      <c r="BO41" s="102"/>
      <c r="BP41" s="102"/>
      <c r="BQ41" s="103"/>
      <c r="CD41" s="90" t="s">
        <v>181</v>
      </c>
      <c r="CN41" s="90" t="s">
        <v>181</v>
      </c>
    </row>
    <row r="42" spans="1:92" ht="12.75">
      <c r="A42" s="75"/>
      <c r="B42" s="75"/>
      <c r="C42" s="90" t="s">
        <v>183</v>
      </c>
      <c r="D42" s="75"/>
      <c r="E42" s="75"/>
      <c r="F42" s="75"/>
      <c r="G42" s="75"/>
      <c r="H42" s="75"/>
      <c r="I42" s="75"/>
      <c r="J42" s="75"/>
      <c r="K42" s="75"/>
      <c r="L42" s="90" t="s">
        <v>183</v>
      </c>
      <c r="M42" s="75"/>
      <c r="N42" s="75"/>
      <c r="O42" s="89" t="s">
        <v>184</v>
      </c>
      <c r="P42" s="75"/>
      <c r="Q42" s="75"/>
      <c r="R42" s="75"/>
      <c r="S42" s="75"/>
      <c r="Z42" s="90" t="s">
        <v>183</v>
      </c>
      <c r="AB42" s="89" t="s">
        <v>184</v>
      </c>
      <c r="AM42" s="90" t="s">
        <v>183</v>
      </c>
      <c r="AN42" s="89" t="s">
        <v>184</v>
      </c>
      <c r="AU42" s="90" t="s">
        <v>183</v>
      </c>
      <c r="AY42" s="90" t="s">
        <v>183</v>
      </c>
      <c r="AZ42" s="89" t="s">
        <v>184</v>
      </c>
      <c r="BN42" s="107" t="s">
        <v>184</v>
      </c>
      <c r="BO42" s="102"/>
      <c r="BP42" s="102"/>
      <c r="BQ42" s="103"/>
      <c r="CD42" s="90" t="s">
        <v>183</v>
      </c>
      <c r="CN42" s="90" t="s">
        <v>183</v>
      </c>
    </row>
    <row r="43" spans="1:92" ht="12.75">
      <c r="A43" s="75"/>
      <c r="B43" s="75"/>
      <c r="C43" s="90" t="s">
        <v>185</v>
      </c>
      <c r="D43" s="75"/>
      <c r="E43" s="75"/>
      <c r="F43" s="75"/>
      <c r="G43" s="75"/>
      <c r="H43" s="75"/>
      <c r="I43" s="75"/>
      <c r="J43" s="75"/>
      <c r="K43" s="75"/>
      <c r="L43" s="90" t="s">
        <v>185</v>
      </c>
      <c r="M43" s="75"/>
      <c r="N43" s="75"/>
      <c r="O43" s="89" t="s">
        <v>186</v>
      </c>
      <c r="P43" s="75"/>
      <c r="Q43" s="75"/>
      <c r="R43" s="75"/>
      <c r="S43" s="75"/>
      <c r="Z43" s="90" t="s">
        <v>185</v>
      </c>
      <c r="AB43" s="89" t="s">
        <v>186</v>
      </c>
      <c r="AM43" s="90" t="s">
        <v>185</v>
      </c>
      <c r="AN43" s="89" t="s">
        <v>186</v>
      </c>
      <c r="AU43" s="90" t="s">
        <v>185</v>
      </c>
      <c r="AY43" s="90" t="s">
        <v>185</v>
      </c>
      <c r="AZ43" s="89" t="s">
        <v>186</v>
      </c>
      <c r="BN43" s="107" t="s">
        <v>186</v>
      </c>
      <c r="BO43" s="102"/>
      <c r="BP43" s="102"/>
      <c r="BQ43" s="103"/>
      <c r="CD43" s="90" t="s">
        <v>185</v>
      </c>
      <c r="CN43" s="90" t="s">
        <v>185</v>
      </c>
    </row>
    <row r="44" spans="1:92" ht="12.75">
      <c r="A44" s="75"/>
      <c r="B44" s="75"/>
      <c r="C44" s="90" t="s">
        <v>187</v>
      </c>
      <c r="D44" s="75"/>
      <c r="E44" s="75"/>
      <c r="F44" s="75"/>
      <c r="G44" s="75"/>
      <c r="H44" s="75"/>
      <c r="I44" s="75"/>
      <c r="J44" s="75"/>
      <c r="K44" s="75"/>
      <c r="L44" s="90" t="s">
        <v>187</v>
      </c>
      <c r="M44" s="75"/>
      <c r="N44" s="75"/>
      <c r="O44" s="89" t="s">
        <v>188</v>
      </c>
      <c r="P44" s="75"/>
      <c r="Q44" s="75"/>
      <c r="R44" s="75"/>
      <c r="S44" s="75"/>
      <c r="Z44" s="90" t="s">
        <v>187</v>
      </c>
      <c r="AB44" s="89" t="s">
        <v>188</v>
      </c>
      <c r="AM44" s="90" t="s">
        <v>187</v>
      </c>
      <c r="AN44" s="89" t="s">
        <v>188</v>
      </c>
      <c r="AU44" s="90" t="s">
        <v>187</v>
      </c>
      <c r="AY44" s="90" t="s">
        <v>187</v>
      </c>
      <c r="AZ44" s="89" t="s">
        <v>188</v>
      </c>
      <c r="BN44" s="107" t="s">
        <v>188</v>
      </c>
      <c r="BO44" s="102"/>
      <c r="BP44" s="102"/>
      <c r="BQ44" s="103"/>
      <c r="CD44" s="90" t="s">
        <v>187</v>
      </c>
      <c r="CN44" s="90" t="s">
        <v>187</v>
      </c>
    </row>
    <row r="45" spans="1:92" ht="12.75">
      <c r="A45" s="75"/>
      <c r="B45" s="75"/>
      <c r="C45" s="90" t="s">
        <v>189</v>
      </c>
      <c r="D45" s="75"/>
      <c r="E45" s="75"/>
      <c r="F45" s="75"/>
      <c r="G45" s="75"/>
      <c r="H45" s="75"/>
      <c r="I45" s="75"/>
      <c r="J45" s="75"/>
      <c r="K45" s="75"/>
      <c r="L45" s="90" t="s">
        <v>189</v>
      </c>
      <c r="M45" s="75"/>
      <c r="N45" s="75"/>
      <c r="O45" s="89" t="s">
        <v>190</v>
      </c>
      <c r="P45" s="75"/>
      <c r="Q45" s="75"/>
      <c r="R45" s="75"/>
      <c r="S45" s="75"/>
      <c r="Z45" s="90" t="s">
        <v>189</v>
      </c>
      <c r="AB45" s="89" t="s">
        <v>190</v>
      </c>
      <c r="AM45" s="90" t="s">
        <v>189</v>
      </c>
      <c r="AN45" s="89" t="s">
        <v>190</v>
      </c>
      <c r="AU45" s="90" t="s">
        <v>189</v>
      </c>
      <c r="AY45" s="90" t="s">
        <v>189</v>
      </c>
      <c r="AZ45" s="89" t="s">
        <v>190</v>
      </c>
      <c r="BN45" s="107" t="s">
        <v>190</v>
      </c>
      <c r="BO45" s="102"/>
      <c r="BP45" s="102"/>
      <c r="BQ45" s="103"/>
      <c r="CD45" s="90" t="s">
        <v>189</v>
      </c>
      <c r="CN45" s="90" t="s">
        <v>189</v>
      </c>
    </row>
    <row r="46" spans="1:92" ht="12.75">
      <c r="A46" s="75"/>
      <c r="B46" s="75"/>
      <c r="C46" s="90" t="s">
        <v>191</v>
      </c>
      <c r="D46" s="75"/>
      <c r="E46" s="75"/>
      <c r="F46" s="75"/>
      <c r="G46" s="75"/>
      <c r="H46" s="75"/>
      <c r="I46" s="75"/>
      <c r="J46" s="75"/>
      <c r="K46" s="75"/>
      <c r="L46" s="90" t="s">
        <v>191</v>
      </c>
      <c r="M46" s="75"/>
      <c r="N46" s="75"/>
      <c r="O46" s="75"/>
      <c r="P46" s="75"/>
      <c r="Q46" s="75"/>
      <c r="R46" s="75"/>
      <c r="S46" s="75"/>
      <c r="Z46" s="90" t="s">
        <v>191</v>
      </c>
      <c r="AM46" s="90" t="s">
        <v>191</v>
      </c>
      <c r="AU46" s="90" t="s">
        <v>191</v>
      </c>
      <c r="AY46" s="90" t="s">
        <v>191</v>
      </c>
      <c r="CD46" s="90" t="s">
        <v>191</v>
      </c>
      <c r="CN46" s="90" t="s">
        <v>191</v>
      </c>
    </row>
    <row r="47" spans="1:92" ht="12.75">
      <c r="A47" s="75"/>
      <c r="B47" s="75"/>
      <c r="C47" s="90" t="s">
        <v>192</v>
      </c>
      <c r="D47" s="75"/>
      <c r="E47" s="75"/>
      <c r="F47" s="75"/>
      <c r="G47" s="75"/>
      <c r="H47" s="75"/>
      <c r="I47" s="75"/>
      <c r="J47" s="75"/>
      <c r="K47" s="75"/>
      <c r="L47" s="90" t="s">
        <v>192</v>
      </c>
      <c r="M47" s="75"/>
      <c r="N47" s="75"/>
      <c r="O47" s="75"/>
      <c r="P47" s="75"/>
      <c r="Q47" s="75"/>
      <c r="R47" s="75"/>
      <c r="S47" s="75"/>
      <c r="Z47" s="90" t="s">
        <v>192</v>
      </c>
      <c r="AM47" s="90" t="s">
        <v>192</v>
      </c>
      <c r="AU47" s="90" t="s">
        <v>192</v>
      </c>
      <c r="AY47" s="90" t="s">
        <v>192</v>
      </c>
      <c r="CD47" s="90" t="s">
        <v>192</v>
      </c>
      <c r="CN47" s="90" t="s">
        <v>192</v>
      </c>
    </row>
    <row r="48" spans="1:92" ht="12.75">
      <c r="A48" s="75"/>
      <c r="B48" s="75"/>
      <c r="C48" s="90" t="s">
        <v>193</v>
      </c>
      <c r="D48" s="75"/>
      <c r="E48" s="75"/>
      <c r="F48" s="75"/>
      <c r="G48" s="75"/>
      <c r="H48" s="75"/>
      <c r="I48" s="75"/>
      <c r="J48" s="75"/>
      <c r="K48" s="75"/>
      <c r="L48" s="90" t="s">
        <v>193</v>
      </c>
      <c r="M48" s="75"/>
      <c r="N48" s="75"/>
      <c r="O48" s="75"/>
      <c r="P48" s="75"/>
      <c r="Q48" s="75"/>
      <c r="R48" s="75"/>
      <c r="S48" s="75"/>
      <c r="Z48" s="90" t="s">
        <v>193</v>
      </c>
      <c r="AM48" s="90" t="s">
        <v>193</v>
      </c>
      <c r="AU48" s="90" t="s">
        <v>193</v>
      </c>
      <c r="AY48" s="90" t="s">
        <v>193</v>
      </c>
      <c r="CD48" s="90" t="s">
        <v>193</v>
      </c>
      <c r="CN48" s="90" t="s">
        <v>193</v>
      </c>
    </row>
    <row r="49" spans="1:92" ht="12.75">
      <c r="A49" s="75"/>
      <c r="B49" s="75"/>
      <c r="C49" s="90" t="s">
        <v>194</v>
      </c>
      <c r="D49" s="75"/>
      <c r="E49" s="75"/>
      <c r="F49" s="75"/>
      <c r="G49" s="75"/>
      <c r="H49" s="75"/>
      <c r="I49" s="75"/>
      <c r="J49" s="75"/>
      <c r="K49" s="75"/>
      <c r="L49" s="90" t="s">
        <v>194</v>
      </c>
      <c r="M49" s="75"/>
      <c r="N49" s="75"/>
      <c r="O49" s="75"/>
      <c r="P49" s="75"/>
      <c r="Q49" s="75"/>
      <c r="R49" s="75"/>
      <c r="S49" s="75"/>
      <c r="Z49" s="90" t="s">
        <v>194</v>
      </c>
      <c r="AM49" s="90" t="s">
        <v>194</v>
      </c>
      <c r="AU49" s="90" t="s">
        <v>194</v>
      </c>
      <c r="AY49" s="90" t="s">
        <v>194</v>
      </c>
      <c r="CD49" s="90" t="s">
        <v>194</v>
      </c>
      <c r="CN49" s="90" t="s">
        <v>194</v>
      </c>
    </row>
    <row r="50" spans="1:92" ht="12.75">
      <c r="A50" s="75"/>
      <c r="B50" s="75"/>
      <c r="C50" s="90" t="s">
        <v>195</v>
      </c>
      <c r="D50" s="75"/>
      <c r="E50" s="75"/>
      <c r="F50" s="75"/>
      <c r="G50" s="75"/>
      <c r="H50" s="75"/>
      <c r="I50" s="75"/>
      <c r="J50" s="75"/>
      <c r="K50" s="75"/>
      <c r="L50" s="90" t="s">
        <v>195</v>
      </c>
      <c r="M50" s="75"/>
      <c r="N50" s="75"/>
      <c r="O50" s="75"/>
      <c r="P50" s="75"/>
      <c r="Q50" s="75"/>
      <c r="R50" s="75"/>
      <c r="S50" s="75"/>
      <c r="Z50" s="90" t="s">
        <v>195</v>
      </c>
      <c r="AM50" s="90" t="s">
        <v>195</v>
      </c>
      <c r="AU50" s="90" t="s">
        <v>195</v>
      </c>
      <c r="AY50" s="90" t="s">
        <v>195</v>
      </c>
      <c r="CD50" s="90" t="s">
        <v>195</v>
      </c>
      <c r="CN50" s="90" t="s">
        <v>195</v>
      </c>
    </row>
    <row r="51" spans="1:92" ht="12.75">
      <c r="A51" s="75"/>
      <c r="B51" s="75"/>
      <c r="C51" s="90" t="s">
        <v>196</v>
      </c>
      <c r="D51" s="75"/>
      <c r="E51" s="75"/>
      <c r="F51" s="75"/>
      <c r="G51" s="75"/>
      <c r="H51" s="75"/>
      <c r="I51" s="75"/>
      <c r="J51" s="75"/>
      <c r="K51" s="75"/>
      <c r="L51" s="90" t="s">
        <v>196</v>
      </c>
      <c r="M51" s="75"/>
      <c r="N51" s="75"/>
      <c r="O51" s="75"/>
      <c r="P51" s="75"/>
      <c r="Q51" s="75"/>
      <c r="R51" s="75"/>
      <c r="S51" s="75"/>
      <c r="Z51" s="90" t="s">
        <v>196</v>
      </c>
      <c r="AM51" s="90" t="s">
        <v>196</v>
      </c>
      <c r="AU51" s="90" t="s">
        <v>196</v>
      </c>
      <c r="AY51" s="90" t="s">
        <v>196</v>
      </c>
      <c r="CD51" s="90" t="s">
        <v>196</v>
      </c>
      <c r="CN51" s="90" t="s">
        <v>196</v>
      </c>
    </row>
    <row r="52" spans="1:92" ht="12.75">
      <c r="A52" s="75"/>
      <c r="B52" s="75"/>
      <c r="C52" s="90" t="s">
        <v>197</v>
      </c>
      <c r="D52" s="75"/>
      <c r="E52" s="75"/>
      <c r="F52" s="75"/>
      <c r="G52" s="75"/>
      <c r="H52" s="75"/>
      <c r="I52" s="75"/>
      <c r="J52" s="75"/>
      <c r="K52" s="75"/>
      <c r="L52" s="90" t="s">
        <v>197</v>
      </c>
      <c r="M52" s="75"/>
      <c r="N52" s="75"/>
      <c r="O52" s="75"/>
      <c r="P52" s="75"/>
      <c r="Q52" s="75"/>
      <c r="R52" s="75"/>
      <c r="S52" s="75"/>
      <c r="Z52" s="90" t="s">
        <v>197</v>
      </c>
      <c r="AM52" s="90" t="s">
        <v>197</v>
      </c>
      <c r="AU52" s="90" t="s">
        <v>197</v>
      </c>
      <c r="AY52" s="90" t="s">
        <v>197</v>
      </c>
      <c r="CD52" s="90" t="s">
        <v>197</v>
      </c>
      <c r="CN52" s="90" t="s">
        <v>197</v>
      </c>
    </row>
    <row r="53" spans="1:92" ht="12.75">
      <c r="A53" s="75"/>
      <c r="B53" s="75"/>
      <c r="C53" s="90" t="s">
        <v>198</v>
      </c>
      <c r="D53" s="75"/>
      <c r="E53" s="75"/>
      <c r="F53" s="75"/>
      <c r="G53" s="75"/>
      <c r="H53" s="75"/>
      <c r="I53" s="75"/>
      <c r="J53" s="75"/>
      <c r="K53" s="75"/>
      <c r="L53" s="90" t="s">
        <v>198</v>
      </c>
      <c r="M53" s="75"/>
      <c r="N53" s="75"/>
      <c r="O53" s="75"/>
      <c r="P53" s="75"/>
      <c r="Q53" s="75"/>
      <c r="R53" s="75"/>
      <c r="S53" s="75"/>
      <c r="Z53" s="90" t="s">
        <v>198</v>
      </c>
      <c r="AM53" s="90" t="s">
        <v>198</v>
      </c>
      <c r="AU53" s="90" t="s">
        <v>198</v>
      </c>
      <c r="AY53" s="90" t="s">
        <v>198</v>
      </c>
      <c r="CD53" s="90" t="s">
        <v>198</v>
      </c>
      <c r="CN53" s="90" t="s">
        <v>198</v>
      </c>
    </row>
    <row r="54" spans="1:92" ht="12.75">
      <c r="A54" s="75"/>
      <c r="B54" s="75"/>
      <c r="C54" s="90" t="s">
        <v>199</v>
      </c>
      <c r="D54" s="75"/>
      <c r="E54" s="75"/>
      <c r="F54" s="75"/>
      <c r="G54" s="75"/>
      <c r="H54" s="75"/>
      <c r="I54" s="75"/>
      <c r="J54" s="75"/>
      <c r="K54" s="75"/>
      <c r="L54" s="90" t="s">
        <v>199</v>
      </c>
      <c r="M54" s="75"/>
      <c r="N54" s="75"/>
      <c r="O54" s="75"/>
      <c r="P54" s="75"/>
      <c r="Q54" s="75"/>
      <c r="R54" s="75"/>
      <c r="S54" s="75"/>
      <c r="Z54" s="90" t="s">
        <v>199</v>
      </c>
      <c r="AM54" s="90" t="s">
        <v>199</v>
      </c>
      <c r="AU54" s="90" t="s">
        <v>199</v>
      </c>
      <c r="AY54" s="90" t="s">
        <v>199</v>
      </c>
      <c r="CD54" s="90" t="s">
        <v>199</v>
      </c>
      <c r="CN54" s="90" t="s">
        <v>199</v>
      </c>
    </row>
    <row r="55" spans="1:92" ht="12.75">
      <c r="A55" s="75"/>
      <c r="B55" s="75"/>
      <c r="C55" s="90" t="s">
        <v>200</v>
      </c>
      <c r="D55" s="75"/>
      <c r="E55" s="75"/>
      <c r="F55" s="75"/>
      <c r="G55" s="75"/>
      <c r="H55" s="75"/>
      <c r="I55" s="75"/>
      <c r="J55" s="75"/>
      <c r="K55" s="75"/>
      <c r="L55" s="90" t="s">
        <v>200</v>
      </c>
      <c r="M55" s="75"/>
      <c r="N55" s="75"/>
      <c r="O55" s="75"/>
      <c r="P55" s="75"/>
      <c r="Q55" s="75"/>
      <c r="R55" s="75"/>
      <c r="S55" s="75"/>
      <c r="Z55" s="90" t="s">
        <v>200</v>
      </c>
      <c r="AM55" s="90" t="s">
        <v>200</v>
      </c>
      <c r="AU55" s="90" t="s">
        <v>200</v>
      </c>
      <c r="AY55" s="90" t="s">
        <v>200</v>
      </c>
      <c r="CD55" s="90" t="s">
        <v>200</v>
      </c>
      <c r="CN55" s="90" t="s">
        <v>200</v>
      </c>
    </row>
    <row r="56" spans="1:92" ht="12.75">
      <c r="A56" s="75"/>
      <c r="B56" s="75"/>
      <c r="C56" s="90" t="s">
        <v>201</v>
      </c>
      <c r="D56" s="75"/>
      <c r="E56" s="75"/>
      <c r="F56" s="75"/>
      <c r="G56" s="75"/>
      <c r="H56" s="75"/>
      <c r="I56" s="75"/>
      <c r="J56" s="75"/>
      <c r="K56" s="75"/>
      <c r="L56" s="90" t="s">
        <v>201</v>
      </c>
      <c r="M56" s="75"/>
      <c r="N56" s="75"/>
      <c r="O56" s="75"/>
      <c r="P56" s="75"/>
      <c r="Q56" s="75"/>
      <c r="R56" s="75"/>
      <c r="S56" s="75"/>
      <c r="Z56" s="90" t="s">
        <v>201</v>
      </c>
      <c r="AM56" s="90" t="s">
        <v>201</v>
      </c>
      <c r="AU56" s="90" t="s">
        <v>201</v>
      </c>
      <c r="AY56" s="90" t="s">
        <v>201</v>
      </c>
      <c r="CD56" s="90" t="s">
        <v>201</v>
      </c>
      <c r="CN56" s="90" t="s">
        <v>201</v>
      </c>
    </row>
    <row r="57" spans="1:92" ht="12.75">
      <c r="A57" s="75"/>
      <c r="B57" s="75"/>
      <c r="C57" s="90" t="s">
        <v>202</v>
      </c>
      <c r="D57" s="75"/>
      <c r="E57" s="75"/>
      <c r="F57" s="75"/>
      <c r="G57" s="75"/>
      <c r="H57" s="75"/>
      <c r="I57" s="75"/>
      <c r="J57" s="75"/>
      <c r="K57" s="75"/>
      <c r="L57" s="90" t="s">
        <v>202</v>
      </c>
      <c r="M57" s="75"/>
      <c r="N57" s="75"/>
      <c r="O57" s="75"/>
      <c r="P57" s="75"/>
      <c r="Q57" s="75"/>
      <c r="R57" s="75"/>
      <c r="S57" s="75"/>
      <c r="Z57" s="90" t="s">
        <v>202</v>
      </c>
      <c r="AM57" s="90" t="s">
        <v>202</v>
      </c>
      <c r="AU57" s="90" t="s">
        <v>202</v>
      </c>
      <c r="AY57" s="90" t="s">
        <v>202</v>
      </c>
      <c r="CD57" s="90" t="s">
        <v>202</v>
      </c>
      <c r="CN57" s="90" t="s">
        <v>202</v>
      </c>
    </row>
    <row r="58" spans="1:92" ht="12.75">
      <c r="A58" s="75"/>
      <c r="B58" s="75"/>
      <c r="C58" s="90" t="s">
        <v>203</v>
      </c>
      <c r="D58" s="75"/>
      <c r="E58" s="75"/>
      <c r="F58" s="75"/>
      <c r="G58" s="75"/>
      <c r="H58" s="75"/>
      <c r="I58" s="75"/>
      <c r="J58" s="75"/>
      <c r="K58" s="75"/>
      <c r="L58" s="90" t="s">
        <v>203</v>
      </c>
      <c r="M58" s="75"/>
      <c r="N58" s="75"/>
      <c r="O58" s="75"/>
      <c r="P58" s="75"/>
      <c r="Q58" s="75"/>
      <c r="R58" s="75"/>
      <c r="S58" s="75"/>
      <c r="Z58" s="90" t="s">
        <v>203</v>
      </c>
      <c r="AM58" s="90" t="s">
        <v>203</v>
      </c>
      <c r="AU58" s="90" t="s">
        <v>203</v>
      </c>
      <c r="AY58" s="90" t="s">
        <v>203</v>
      </c>
      <c r="CD58" s="90" t="s">
        <v>203</v>
      </c>
      <c r="CN58" s="90" t="s">
        <v>203</v>
      </c>
    </row>
    <row r="59" spans="1:92" ht="12.75">
      <c r="A59" s="75"/>
      <c r="B59" s="75"/>
      <c r="C59" s="90" t="s">
        <v>204</v>
      </c>
      <c r="D59" s="75"/>
      <c r="E59" s="75"/>
      <c r="F59" s="75"/>
      <c r="G59" s="75"/>
      <c r="H59" s="75"/>
      <c r="I59" s="75"/>
      <c r="J59" s="75"/>
      <c r="K59" s="75"/>
      <c r="L59" s="90" t="s">
        <v>204</v>
      </c>
      <c r="M59" s="75"/>
      <c r="N59" s="75"/>
      <c r="O59" s="75"/>
      <c r="P59" s="75"/>
      <c r="Q59" s="75"/>
      <c r="R59" s="75"/>
      <c r="S59" s="75"/>
      <c r="Z59" s="90" t="s">
        <v>204</v>
      </c>
      <c r="AM59" s="90" t="s">
        <v>204</v>
      </c>
      <c r="AU59" s="90" t="s">
        <v>204</v>
      </c>
      <c r="AY59" s="90" t="s">
        <v>204</v>
      </c>
      <c r="CD59" s="90" t="s">
        <v>204</v>
      </c>
      <c r="CN59" s="90" t="s">
        <v>204</v>
      </c>
    </row>
    <row r="60" spans="1:92" ht="12.75">
      <c r="A60" s="75"/>
      <c r="B60" s="75"/>
      <c r="C60" s="90" t="s">
        <v>205</v>
      </c>
      <c r="D60" s="75"/>
      <c r="E60" s="75"/>
      <c r="F60" s="75"/>
      <c r="G60" s="75"/>
      <c r="H60" s="75"/>
      <c r="I60" s="75"/>
      <c r="J60" s="75"/>
      <c r="K60" s="75"/>
      <c r="L60" s="90" t="s">
        <v>205</v>
      </c>
      <c r="M60" s="75"/>
      <c r="N60" s="75"/>
      <c r="O60" s="75"/>
      <c r="P60" s="75"/>
      <c r="Q60" s="75"/>
      <c r="R60" s="75"/>
      <c r="S60" s="75"/>
      <c r="Z60" s="90" t="s">
        <v>205</v>
      </c>
      <c r="AM60" s="90" t="s">
        <v>205</v>
      </c>
      <c r="AU60" s="90" t="s">
        <v>205</v>
      </c>
      <c r="AY60" s="90" t="s">
        <v>205</v>
      </c>
      <c r="CD60" s="90" t="s">
        <v>205</v>
      </c>
      <c r="CN60" s="90" t="s">
        <v>205</v>
      </c>
    </row>
    <row r="61" spans="1:92" ht="12.75">
      <c r="A61" s="75"/>
      <c r="B61" s="75"/>
      <c r="C61" s="90" t="s">
        <v>206</v>
      </c>
      <c r="D61" s="75"/>
      <c r="E61" s="75"/>
      <c r="F61" s="75"/>
      <c r="G61" s="75"/>
      <c r="H61" s="75"/>
      <c r="I61" s="75"/>
      <c r="J61" s="75"/>
      <c r="K61" s="75"/>
      <c r="L61" s="90" t="s">
        <v>206</v>
      </c>
      <c r="M61" s="75"/>
      <c r="N61" s="75"/>
      <c r="O61" s="75"/>
      <c r="P61" s="75"/>
      <c r="Q61" s="75"/>
      <c r="R61" s="75"/>
      <c r="S61" s="75"/>
      <c r="Z61" s="90" t="s">
        <v>206</v>
      </c>
      <c r="AM61" s="90" t="s">
        <v>206</v>
      </c>
      <c r="AU61" s="90" t="s">
        <v>206</v>
      </c>
      <c r="AY61" s="90" t="s">
        <v>206</v>
      </c>
      <c r="CD61" s="90" t="s">
        <v>206</v>
      </c>
      <c r="CN61" s="90" t="s">
        <v>206</v>
      </c>
    </row>
    <row r="62" spans="1:92" ht="12.75">
      <c r="A62" s="75"/>
      <c r="B62" s="75"/>
      <c r="C62" s="90" t="s">
        <v>207</v>
      </c>
      <c r="D62" s="75"/>
      <c r="E62" s="75"/>
      <c r="F62" s="75"/>
      <c r="G62" s="75"/>
      <c r="H62" s="75"/>
      <c r="I62" s="75"/>
      <c r="J62" s="75"/>
      <c r="K62" s="75"/>
      <c r="L62" s="90" t="s">
        <v>207</v>
      </c>
      <c r="M62" s="75"/>
      <c r="N62" s="75"/>
      <c r="O62" s="75"/>
      <c r="P62" s="75"/>
      <c r="Q62" s="75"/>
      <c r="R62" s="75"/>
      <c r="S62" s="75"/>
      <c r="Z62" s="90" t="s">
        <v>207</v>
      </c>
      <c r="AM62" s="90" t="s">
        <v>207</v>
      </c>
      <c r="AU62" s="90" t="s">
        <v>207</v>
      </c>
      <c r="AY62" s="90" t="s">
        <v>207</v>
      </c>
      <c r="CD62" s="90" t="s">
        <v>207</v>
      </c>
      <c r="CN62" s="90" t="s">
        <v>207</v>
      </c>
    </row>
    <row r="63" spans="1:92" ht="12.75">
      <c r="A63" s="75"/>
      <c r="B63" s="75"/>
      <c r="C63" s="90" t="s">
        <v>208</v>
      </c>
      <c r="D63" s="75"/>
      <c r="E63" s="75"/>
      <c r="F63" s="75"/>
      <c r="G63" s="75"/>
      <c r="H63" s="75"/>
      <c r="I63" s="75"/>
      <c r="J63" s="75"/>
      <c r="K63" s="75"/>
      <c r="L63" s="90" t="s">
        <v>208</v>
      </c>
      <c r="M63" s="75"/>
      <c r="N63" s="75"/>
      <c r="O63" s="75"/>
      <c r="P63" s="75"/>
      <c r="Q63" s="75"/>
      <c r="R63" s="75"/>
      <c r="S63" s="75"/>
      <c r="Z63" s="90" t="s">
        <v>208</v>
      </c>
      <c r="AM63" s="90" t="s">
        <v>208</v>
      </c>
      <c r="AU63" s="90" t="s">
        <v>208</v>
      </c>
      <c r="AY63" s="90" t="s">
        <v>208</v>
      </c>
      <c r="CD63" s="90" t="s">
        <v>208</v>
      </c>
      <c r="CN63" s="90" t="s">
        <v>208</v>
      </c>
    </row>
    <row r="64" spans="1:92" ht="12.75">
      <c r="A64" s="75"/>
      <c r="B64" s="75"/>
      <c r="C64" s="90" t="s">
        <v>209</v>
      </c>
      <c r="D64" s="75"/>
      <c r="E64" s="75"/>
      <c r="F64" s="75"/>
      <c r="G64" s="75"/>
      <c r="H64" s="75"/>
      <c r="I64" s="75"/>
      <c r="J64" s="75"/>
      <c r="K64" s="75"/>
      <c r="L64" s="90" t="s">
        <v>209</v>
      </c>
      <c r="M64" s="75"/>
      <c r="N64" s="75"/>
      <c r="O64" s="75"/>
      <c r="P64" s="75"/>
      <c r="Q64" s="75"/>
      <c r="R64" s="75"/>
      <c r="S64" s="75"/>
      <c r="Z64" s="90" t="s">
        <v>209</v>
      </c>
      <c r="AM64" s="90" t="s">
        <v>209</v>
      </c>
      <c r="AU64" s="90" t="s">
        <v>209</v>
      </c>
      <c r="AY64" s="90" t="s">
        <v>209</v>
      </c>
      <c r="CD64" s="90" t="s">
        <v>209</v>
      </c>
      <c r="CN64" s="90" t="s">
        <v>209</v>
      </c>
    </row>
    <row r="65" spans="1:92" ht="12.75">
      <c r="A65" s="75"/>
      <c r="B65" s="75"/>
      <c r="C65" s="90" t="s">
        <v>210</v>
      </c>
      <c r="D65" s="75"/>
      <c r="E65" s="75"/>
      <c r="F65" s="75"/>
      <c r="G65" s="75"/>
      <c r="H65" s="75"/>
      <c r="I65" s="75"/>
      <c r="J65" s="75"/>
      <c r="K65" s="75"/>
      <c r="L65" s="90" t="s">
        <v>210</v>
      </c>
      <c r="M65" s="75"/>
      <c r="N65" s="75"/>
      <c r="O65" s="75"/>
      <c r="P65" s="75"/>
      <c r="Q65" s="75"/>
      <c r="R65" s="75"/>
      <c r="S65" s="75"/>
      <c r="Z65" s="90" t="s">
        <v>210</v>
      </c>
      <c r="AM65" s="90" t="s">
        <v>210</v>
      </c>
      <c r="AU65" s="90" t="s">
        <v>210</v>
      </c>
      <c r="AY65" s="90" t="s">
        <v>210</v>
      </c>
      <c r="CD65" s="90" t="s">
        <v>210</v>
      </c>
      <c r="CN65" s="90" t="s">
        <v>210</v>
      </c>
    </row>
    <row r="66" spans="1:92" ht="12.75">
      <c r="A66" s="75"/>
      <c r="B66" s="75"/>
      <c r="C66" s="90" t="s">
        <v>211</v>
      </c>
      <c r="D66" s="75"/>
      <c r="E66" s="75"/>
      <c r="F66" s="75"/>
      <c r="G66" s="75"/>
      <c r="H66" s="75"/>
      <c r="I66" s="75"/>
      <c r="J66" s="75"/>
      <c r="K66" s="75"/>
      <c r="L66" s="90" t="s">
        <v>211</v>
      </c>
      <c r="M66" s="75"/>
      <c r="N66" s="75"/>
      <c r="O66" s="75"/>
      <c r="P66" s="75"/>
      <c r="Q66" s="75"/>
      <c r="R66" s="75"/>
      <c r="S66" s="75"/>
      <c r="Z66" s="90" t="s">
        <v>211</v>
      </c>
      <c r="AM66" s="90" t="s">
        <v>211</v>
      </c>
      <c r="AU66" s="90" t="s">
        <v>211</v>
      </c>
      <c r="AY66" s="90" t="s">
        <v>211</v>
      </c>
      <c r="CD66" s="90" t="s">
        <v>211</v>
      </c>
      <c r="CN66" s="90" t="s">
        <v>211</v>
      </c>
    </row>
    <row r="67" spans="1:92" ht="12.75">
      <c r="A67" s="75"/>
      <c r="B67" s="75"/>
      <c r="C67" s="90" t="s">
        <v>212</v>
      </c>
      <c r="D67" s="75"/>
      <c r="E67" s="75"/>
      <c r="F67" s="75"/>
      <c r="G67" s="75"/>
      <c r="H67" s="75"/>
      <c r="I67" s="75"/>
      <c r="J67" s="75"/>
      <c r="K67" s="75"/>
      <c r="L67" s="90" t="s">
        <v>212</v>
      </c>
      <c r="M67" s="75"/>
      <c r="N67" s="75"/>
      <c r="O67" s="75"/>
      <c r="P67" s="75"/>
      <c r="Q67" s="75"/>
      <c r="R67" s="75"/>
      <c r="S67" s="75"/>
      <c r="Z67" s="90" t="s">
        <v>212</v>
      </c>
      <c r="AM67" s="90" t="s">
        <v>212</v>
      </c>
      <c r="AU67" s="90" t="s">
        <v>212</v>
      </c>
      <c r="AY67" s="90" t="s">
        <v>212</v>
      </c>
      <c r="CD67" s="90" t="s">
        <v>212</v>
      </c>
      <c r="CN67" s="90" t="s">
        <v>212</v>
      </c>
    </row>
    <row r="68" spans="1:92" ht="12.75">
      <c r="A68" s="75"/>
      <c r="B68" s="75"/>
      <c r="C68" s="90" t="s">
        <v>213</v>
      </c>
      <c r="D68" s="75"/>
      <c r="E68" s="75"/>
      <c r="F68" s="75"/>
      <c r="G68" s="75"/>
      <c r="H68" s="75"/>
      <c r="I68" s="75"/>
      <c r="J68" s="75"/>
      <c r="K68" s="75"/>
      <c r="L68" s="90" t="s">
        <v>213</v>
      </c>
      <c r="M68" s="75"/>
      <c r="N68" s="75"/>
      <c r="O68" s="75"/>
      <c r="P68" s="75"/>
      <c r="Q68" s="75"/>
      <c r="R68" s="75"/>
      <c r="S68" s="75"/>
      <c r="Z68" s="90" t="s">
        <v>213</v>
      </c>
      <c r="AM68" s="90" t="s">
        <v>213</v>
      </c>
      <c r="AU68" s="90" t="s">
        <v>213</v>
      </c>
      <c r="AY68" s="90" t="s">
        <v>213</v>
      </c>
      <c r="CD68" s="90" t="s">
        <v>213</v>
      </c>
      <c r="CN68" s="90" t="s">
        <v>213</v>
      </c>
    </row>
    <row r="69" spans="1:92" ht="12.75">
      <c r="A69" s="75"/>
      <c r="B69" s="75"/>
      <c r="C69" s="90" t="s">
        <v>214</v>
      </c>
      <c r="D69" s="75"/>
      <c r="E69" s="75"/>
      <c r="F69" s="75"/>
      <c r="G69" s="75"/>
      <c r="H69" s="75"/>
      <c r="I69" s="75"/>
      <c r="J69" s="75"/>
      <c r="K69" s="75"/>
      <c r="L69" s="90" t="s">
        <v>214</v>
      </c>
      <c r="M69" s="75"/>
      <c r="N69" s="75"/>
      <c r="O69" s="75"/>
      <c r="P69" s="75"/>
      <c r="Q69" s="75"/>
      <c r="R69" s="75"/>
      <c r="S69" s="75"/>
      <c r="Z69" s="90" t="s">
        <v>214</v>
      </c>
      <c r="AM69" s="90" t="s">
        <v>214</v>
      </c>
      <c r="AU69" s="90" t="s">
        <v>214</v>
      </c>
      <c r="AY69" s="90" t="s">
        <v>214</v>
      </c>
      <c r="CD69" s="90" t="s">
        <v>214</v>
      </c>
      <c r="CN69" s="90" t="s">
        <v>214</v>
      </c>
    </row>
    <row r="70" spans="1:92" ht="12.75">
      <c r="A70" s="75"/>
      <c r="B70" s="75"/>
      <c r="C70" s="90" t="s">
        <v>215</v>
      </c>
      <c r="D70" s="75"/>
      <c r="E70" s="75"/>
      <c r="F70" s="75"/>
      <c r="G70" s="75"/>
      <c r="H70" s="75"/>
      <c r="I70" s="75"/>
      <c r="J70" s="75"/>
      <c r="K70" s="75"/>
      <c r="L70" s="90" t="s">
        <v>215</v>
      </c>
      <c r="M70" s="75"/>
      <c r="N70" s="75"/>
      <c r="O70" s="75"/>
      <c r="P70" s="75"/>
      <c r="Q70" s="75"/>
      <c r="R70" s="75"/>
      <c r="S70" s="75"/>
      <c r="Z70" s="90" t="s">
        <v>215</v>
      </c>
      <c r="AM70" s="90" t="s">
        <v>215</v>
      </c>
      <c r="AU70" s="90" t="s">
        <v>215</v>
      </c>
      <c r="AY70" s="90" t="s">
        <v>215</v>
      </c>
      <c r="CD70" s="90" t="s">
        <v>215</v>
      </c>
      <c r="CN70" s="90" t="s">
        <v>215</v>
      </c>
    </row>
    <row r="71" spans="1:92" ht="12.75">
      <c r="A71" s="75"/>
      <c r="B71" s="75"/>
      <c r="C71" s="90" t="s">
        <v>216</v>
      </c>
      <c r="D71" s="75"/>
      <c r="E71" s="75"/>
      <c r="F71" s="75"/>
      <c r="G71" s="75"/>
      <c r="H71" s="75"/>
      <c r="I71" s="75"/>
      <c r="J71" s="75"/>
      <c r="K71" s="75"/>
      <c r="L71" s="90" t="s">
        <v>216</v>
      </c>
      <c r="M71" s="75"/>
      <c r="N71" s="75"/>
      <c r="O71" s="75"/>
      <c r="P71" s="75"/>
      <c r="Q71" s="75"/>
      <c r="R71" s="75"/>
      <c r="S71" s="75"/>
      <c r="Z71" s="90" t="s">
        <v>216</v>
      </c>
      <c r="AM71" s="90" t="s">
        <v>216</v>
      </c>
      <c r="AU71" s="90" t="s">
        <v>216</v>
      </c>
      <c r="AY71" s="90" t="s">
        <v>216</v>
      </c>
      <c r="CD71" s="90" t="s">
        <v>216</v>
      </c>
      <c r="CN71" s="90" t="s">
        <v>216</v>
      </c>
    </row>
    <row r="72" spans="1:92" ht="12.75">
      <c r="A72" s="75"/>
      <c r="B72" s="75"/>
      <c r="C72" s="90" t="s">
        <v>217</v>
      </c>
      <c r="D72" s="75"/>
      <c r="E72" s="75"/>
      <c r="F72" s="75"/>
      <c r="G72" s="75"/>
      <c r="H72" s="75"/>
      <c r="I72" s="75"/>
      <c r="J72" s="75"/>
      <c r="K72" s="75"/>
      <c r="L72" s="90" t="s">
        <v>217</v>
      </c>
      <c r="M72" s="75"/>
      <c r="N72" s="75"/>
      <c r="O72" s="75"/>
      <c r="P72" s="75"/>
      <c r="Q72" s="75"/>
      <c r="R72" s="75"/>
      <c r="S72" s="75"/>
      <c r="Z72" s="90" t="s">
        <v>217</v>
      </c>
      <c r="AM72" s="90" t="s">
        <v>217</v>
      </c>
      <c r="AU72" s="90" t="s">
        <v>217</v>
      </c>
      <c r="AY72" s="90" t="s">
        <v>217</v>
      </c>
      <c r="CD72" s="90" t="s">
        <v>217</v>
      </c>
      <c r="CN72" s="90" t="s">
        <v>217</v>
      </c>
    </row>
    <row r="73" spans="1:92" ht="12.75">
      <c r="A73" s="75"/>
      <c r="B73" s="75"/>
      <c r="C73" s="90" t="s">
        <v>218</v>
      </c>
      <c r="D73" s="75"/>
      <c r="E73" s="75"/>
      <c r="F73" s="75"/>
      <c r="G73" s="75"/>
      <c r="H73" s="75"/>
      <c r="I73" s="75"/>
      <c r="J73" s="75"/>
      <c r="K73" s="75"/>
      <c r="L73" s="90" t="s">
        <v>218</v>
      </c>
      <c r="M73" s="75"/>
      <c r="N73" s="75"/>
      <c r="O73" s="75"/>
      <c r="P73" s="75"/>
      <c r="Q73" s="75"/>
      <c r="R73" s="75"/>
      <c r="S73" s="75"/>
      <c r="Z73" s="90" t="s">
        <v>218</v>
      </c>
      <c r="AM73" s="90" t="s">
        <v>218</v>
      </c>
      <c r="AU73" s="90" t="s">
        <v>218</v>
      </c>
      <c r="AY73" s="90" t="s">
        <v>218</v>
      </c>
      <c r="CD73" s="90" t="s">
        <v>218</v>
      </c>
      <c r="CN73" s="90" t="s">
        <v>218</v>
      </c>
    </row>
    <row r="74" spans="1:92" ht="12.75">
      <c r="A74" s="75"/>
      <c r="B74" s="75"/>
      <c r="C74" s="90" t="s">
        <v>219</v>
      </c>
      <c r="D74" s="75"/>
      <c r="E74" s="75"/>
      <c r="F74" s="75"/>
      <c r="G74" s="75"/>
      <c r="H74" s="75"/>
      <c r="I74" s="75"/>
      <c r="J74" s="75"/>
      <c r="K74" s="75"/>
      <c r="L74" s="90" t="s">
        <v>219</v>
      </c>
      <c r="M74" s="75"/>
      <c r="N74" s="75"/>
      <c r="O74" s="75"/>
      <c r="P74" s="75"/>
      <c r="Q74" s="75"/>
      <c r="R74" s="75"/>
      <c r="S74" s="75"/>
      <c r="Z74" s="90" t="s">
        <v>219</v>
      </c>
      <c r="AM74" s="90" t="s">
        <v>219</v>
      </c>
      <c r="AU74" s="90" t="s">
        <v>219</v>
      </c>
      <c r="AY74" s="90" t="s">
        <v>219</v>
      </c>
      <c r="CD74" s="90" t="s">
        <v>219</v>
      </c>
      <c r="CN74" s="90" t="s">
        <v>219</v>
      </c>
    </row>
    <row r="75" spans="1:92" ht="12.75">
      <c r="A75" s="75"/>
      <c r="B75" s="75"/>
      <c r="C75" s="90" t="s">
        <v>220</v>
      </c>
      <c r="D75" s="75"/>
      <c r="E75" s="75"/>
      <c r="F75" s="75"/>
      <c r="G75" s="75"/>
      <c r="H75" s="75"/>
      <c r="I75" s="75"/>
      <c r="J75" s="75"/>
      <c r="K75" s="75"/>
      <c r="L75" s="90" t="s">
        <v>220</v>
      </c>
      <c r="M75" s="75"/>
      <c r="N75" s="75"/>
      <c r="O75" s="75"/>
      <c r="P75" s="75"/>
      <c r="Q75" s="75"/>
      <c r="R75" s="75"/>
      <c r="S75" s="75"/>
      <c r="Z75" s="90" t="s">
        <v>220</v>
      </c>
      <c r="AM75" s="90" t="s">
        <v>220</v>
      </c>
      <c r="AU75" s="90" t="s">
        <v>220</v>
      </c>
      <c r="AY75" s="90" t="s">
        <v>220</v>
      </c>
      <c r="CD75" s="90" t="s">
        <v>220</v>
      </c>
      <c r="CN75" s="90" t="s">
        <v>220</v>
      </c>
    </row>
    <row r="76" spans="1:92" ht="12.75">
      <c r="A76" s="75"/>
      <c r="B76" s="75"/>
      <c r="C76" s="90" t="s">
        <v>221</v>
      </c>
      <c r="D76" s="75"/>
      <c r="E76" s="75"/>
      <c r="F76" s="75"/>
      <c r="G76" s="75"/>
      <c r="H76" s="75"/>
      <c r="I76" s="75"/>
      <c r="J76" s="75"/>
      <c r="K76" s="75"/>
      <c r="L76" s="90" t="s">
        <v>221</v>
      </c>
      <c r="M76" s="75"/>
      <c r="N76" s="75"/>
      <c r="O76" s="75"/>
      <c r="P76" s="75"/>
      <c r="Q76" s="75"/>
      <c r="R76" s="75"/>
      <c r="S76" s="75"/>
      <c r="Z76" s="90" t="s">
        <v>221</v>
      </c>
      <c r="AM76" s="90" t="s">
        <v>221</v>
      </c>
      <c r="AU76" s="90" t="s">
        <v>221</v>
      </c>
      <c r="AY76" s="90" t="s">
        <v>221</v>
      </c>
      <c r="CD76" s="90" t="s">
        <v>221</v>
      </c>
      <c r="CN76" s="90" t="s">
        <v>221</v>
      </c>
    </row>
    <row r="77" spans="1:92" ht="12.75">
      <c r="A77" s="75"/>
      <c r="B77" s="75"/>
      <c r="C77" s="90" t="s">
        <v>222</v>
      </c>
      <c r="D77" s="75"/>
      <c r="E77" s="75"/>
      <c r="F77" s="75"/>
      <c r="G77" s="75"/>
      <c r="H77" s="75"/>
      <c r="I77" s="75"/>
      <c r="J77" s="75"/>
      <c r="K77" s="75"/>
      <c r="L77" s="90" t="s">
        <v>222</v>
      </c>
      <c r="M77" s="75"/>
      <c r="N77" s="75"/>
      <c r="O77" s="75"/>
      <c r="P77" s="75"/>
      <c r="Q77" s="75"/>
      <c r="R77" s="75"/>
      <c r="S77" s="75"/>
      <c r="Z77" s="90" t="s">
        <v>222</v>
      </c>
      <c r="AM77" s="90" t="s">
        <v>222</v>
      </c>
      <c r="AU77" s="90" t="s">
        <v>222</v>
      </c>
      <c r="AY77" s="90" t="s">
        <v>222</v>
      </c>
      <c r="CD77" s="90" t="s">
        <v>222</v>
      </c>
      <c r="CN77" s="90" t="s">
        <v>222</v>
      </c>
    </row>
    <row r="78" spans="1:92" ht="12.75">
      <c r="A78" s="75"/>
      <c r="B78" s="75"/>
      <c r="C78" s="90" t="s">
        <v>223</v>
      </c>
      <c r="D78" s="75"/>
      <c r="E78" s="75"/>
      <c r="F78" s="75"/>
      <c r="G78" s="75"/>
      <c r="H78" s="75"/>
      <c r="I78" s="75"/>
      <c r="J78" s="75"/>
      <c r="K78" s="75"/>
      <c r="L78" s="90" t="s">
        <v>223</v>
      </c>
      <c r="M78" s="75"/>
      <c r="N78" s="75"/>
      <c r="O78" s="75"/>
      <c r="P78" s="75"/>
      <c r="Q78" s="75"/>
      <c r="R78" s="75"/>
      <c r="S78" s="75"/>
      <c r="Z78" s="90" t="s">
        <v>223</v>
      </c>
      <c r="AM78" s="90" t="s">
        <v>223</v>
      </c>
      <c r="AU78" s="90" t="s">
        <v>223</v>
      </c>
      <c r="AY78" s="90" t="s">
        <v>223</v>
      </c>
      <c r="CD78" s="90" t="s">
        <v>223</v>
      </c>
      <c r="CN78" s="90" t="s">
        <v>223</v>
      </c>
    </row>
    <row r="79" spans="1:92" ht="12.75">
      <c r="A79" s="75"/>
      <c r="B79" s="75"/>
      <c r="C79" s="90" t="s">
        <v>224</v>
      </c>
      <c r="D79" s="75"/>
      <c r="E79" s="75"/>
      <c r="F79" s="75"/>
      <c r="G79" s="75"/>
      <c r="H79" s="75"/>
      <c r="I79" s="75"/>
      <c r="J79" s="75"/>
      <c r="K79" s="75"/>
      <c r="L79" s="90" t="s">
        <v>224</v>
      </c>
      <c r="M79" s="75"/>
      <c r="N79" s="75"/>
      <c r="O79" s="75"/>
      <c r="P79" s="75"/>
      <c r="Q79" s="75"/>
      <c r="R79" s="75"/>
      <c r="S79" s="75"/>
      <c r="Z79" s="90" t="s">
        <v>224</v>
      </c>
      <c r="AM79" s="90" t="s">
        <v>224</v>
      </c>
      <c r="AU79" s="90" t="s">
        <v>224</v>
      </c>
      <c r="AY79" s="90" t="s">
        <v>224</v>
      </c>
      <c r="CD79" s="90" t="s">
        <v>224</v>
      </c>
      <c r="CN79" s="90" t="s">
        <v>224</v>
      </c>
    </row>
    <row r="80" spans="1:92" ht="12.75">
      <c r="A80" s="75"/>
      <c r="B80" s="75"/>
      <c r="C80" s="90" t="s">
        <v>225</v>
      </c>
      <c r="D80" s="75"/>
      <c r="E80" s="75"/>
      <c r="F80" s="75"/>
      <c r="G80" s="75"/>
      <c r="H80" s="75"/>
      <c r="I80" s="75"/>
      <c r="J80" s="75"/>
      <c r="K80" s="75"/>
      <c r="L80" s="90" t="s">
        <v>225</v>
      </c>
      <c r="M80" s="75"/>
      <c r="N80" s="75"/>
      <c r="O80" s="75"/>
      <c r="P80" s="75"/>
      <c r="Q80" s="75"/>
      <c r="R80" s="75"/>
      <c r="S80" s="75"/>
      <c r="Z80" s="90" t="s">
        <v>225</v>
      </c>
      <c r="AM80" s="90" t="s">
        <v>225</v>
      </c>
      <c r="AU80" s="90" t="s">
        <v>225</v>
      </c>
      <c r="AY80" s="90" t="s">
        <v>225</v>
      </c>
      <c r="CD80" s="90" t="s">
        <v>225</v>
      </c>
      <c r="CN80" s="90" t="s">
        <v>225</v>
      </c>
    </row>
    <row r="81" spans="1:92" ht="12.75">
      <c r="A81" s="75"/>
      <c r="B81" s="75"/>
      <c r="C81" s="90" t="s">
        <v>226</v>
      </c>
      <c r="D81" s="75"/>
      <c r="E81" s="75"/>
      <c r="F81" s="75"/>
      <c r="G81" s="75"/>
      <c r="H81" s="75"/>
      <c r="I81" s="75"/>
      <c r="J81" s="75"/>
      <c r="K81" s="75"/>
      <c r="L81" s="90" t="s">
        <v>226</v>
      </c>
      <c r="M81" s="75"/>
      <c r="N81" s="75"/>
      <c r="O81" s="75"/>
      <c r="P81" s="75"/>
      <c r="Q81" s="75"/>
      <c r="R81" s="75"/>
      <c r="S81" s="75"/>
      <c r="Z81" s="90" t="s">
        <v>226</v>
      </c>
      <c r="AM81" s="90" t="s">
        <v>226</v>
      </c>
      <c r="AU81" s="90" t="s">
        <v>226</v>
      </c>
      <c r="AY81" s="90" t="s">
        <v>226</v>
      </c>
      <c r="CD81" s="90" t="s">
        <v>226</v>
      </c>
      <c r="CN81" s="90" t="s">
        <v>226</v>
      </c>
    </row>
    <row r="82" spans="1:92" ht="12.75">
      <c r="A82" s="75"/>
      <c r="B82" s="75"/>
      <c r="C82" s="90" t="s">
        <v>227</v>
      </c>
      <c r="D82" s="75"/>
      <c r="E82" s="75"/>
      <c r="F82" s="75"/>
      <c r="G82" s="75"/>
      <c r="H82" s="75"/>
      <c r="I82" s="75"/>
      <c r="J82" s="75"/>
      <c r="K82" s="75"/>
      <c r="L82" s="90" t="s">
        <v>227</v>
      </c>
      <c r="M82" s="75"/>
      <c r="N82" s="75"/>
      <c r="O82" s="75"/>
      <c r="P82" s="75"/>
      <c r="Q82" s="75"/>
      <c r="R82" s="75"/>
      <c r="S82" s="75"/>
      <c r="Z82" s="90" t="s">
        <v>227</v>
      </c>
      <c r="AM82" s="90" t="s">
        <v>227</v>
      </c>
      <c r="AU82" s="90" t="s">
        <v>227</v>
      </c>
      <c r="AY82" s="90" t="s">
        <v>227</v>
      </c>
      <c r="CD82" s="90" t="s">
        <v>227</v>
      </c>
      <c r="CN82" s="90" t="s">
        <v>227</v>
      </c>
    </row>
    <row r="83" spans="1:92" ht="12.75">
      <c r="A83" s="75"/>
      <c r="B83" s="75"/>
      <c r="C83" s="90" t="s">
        <v>228</v>
      </c>
      <c r="D83" s="75"/>
      <c r="E83" s="75"/>
      <c r="F83" s="75"/>
      <c r="G83" s="75"/>
      <c r="H83" s="75"/>
      <c r="I83" s="75"/>
      <c r="J83" s="75"/>
      <c r="K83" s="75"/>
      <c r="L83" s="90" t="s">
        <v>228</v>
      </c>
      <c r="M83" s="75"/>
      <c r="N83" s="75"/>
      <c r="O83" s="75"/>
      <c r="P83" s="75"/>
      <c r="Q83" s="75"/>
      <c r="R83" s="75"/>
      <c r="S83" s="75"/>
      <c r="Z83" s="90" t="s">
        <v>228</v>
      </c>
      <c r="AM83" s="90" t="s">
        <v>228</v>
      </c>
      <c r="AU83" s="90" t="s">
        <v>228</v>
      </c>
      <c r="AY83" s="90" t="s">
        <v>228</v>
      </c>
      <c r="CD83" s="90" t="s">
        <v>228</v>
      </c>
      <c r="CN83" s="90" t="s">
        <v>228</v>
      </c>
    </row>
    <row r="84" spans="1:92" ht="12.75">
      <c r="A84" s="75"/>
      <c r="B84" s="75"/>
      <c r="C84" s="90" t="s">
        <v>229</v>
      </c>
      <c r="D84" s="75"/>
      <c r="E84" s="75"/>
      <c r="F84" s="75"/>
      <c r="G84" s="75"/>
      <c r="H84" s="75"/>
      <c r="I84" s="75"/>
      <c r="J84" s="75"/>
      <c r="K84" s="75"/>
      <c r="L84" s="90" t="s">
        <v>229</v>
      </c>
      <c r="M84" s="75"/>
      <c r="N84" s="75"/>
      <c r="O84" s="75"/>
      <c r="P84" s="75"/>
      <c r="Q84" s="75"/>
      <c r="R84" s="75"/>
      <c r="S84" s="75"/>
      <c r="Z84" s="90" t="s">
        <v>229</v>
      </c>
      <c r="AM84" s="90" t="s">
        <v>229</v>
      </c>
      <c r="AU84" s="90" t="s">
        <v>229</v>
      </c>
      <c r="AY84" s="90" t="s">
        <v>229</v>
      </c>
      <c r="CD84" s="90" t="s">
        <v>229</v>
      </c>
      <c r="CN84" s="90" t="s">
        <v>229</v>
      </c>
    </row>
    <row r="85" spans="1:92" ht="12.75">
      <c r="A85" s="75"/>
      <c r="B85" s="75"/>
      <c r="C85" s="90" t="s">
        <v>230</v>
      </c>
      <c r="D85" s="75"/>
      <c r="E85" s="75"/>
      <c r="F85" s="75"/>
      <c r="G85" s="75"/>
      <c r="H85" s="75"/>
      <c r="I85" s="75"/>
      <c r="J85" s="75"/>
      <c r="K85" s="75"/>
      <c r="L85" s="90" t="s">
        <v>230</v>
      </c>
      <c r="M85" s="75"/>
      <c r="N85" s="75"/>
      <c r="O85" s="75"/>
      <c r="P85" s="75"/>
      <c r="Q85" s="75"/>
      <c r="R85" s="75"/>
      <c r="S85" s="75"/>
      <c r="Z85" s="90" t="s">
        <v>230</v>
      </c>
      <c r="AM85" s="90" t="s">
        <v>230</v>
      </c>
      <c r="AU85" s="90" t="s">
        <v>230</v>
      </c>
      <c r="AY85" s="90" t="s">
        <v>230</v>
      </c>
      <c r="CD85" s="90" t="s">
        <v>230</v>
      </c>
      <c r="CN85" s="90" t="s">
        <v>230</v>
      </c>
    </row>
    <row r="86" spans="1:92" ht="12.75">
      <c r="A86" s="75"/>
      <c r="B86" s="75"/>
      <c r="C86" s="90" t="s">
        <v>231</v>
      </c>
      <c r="D86" s="75"/>
      <c r="E86" s="75"/>
      <c r="F86" s="75"/>
      <c r="G86" s="75"/>
      <c r="H86" s="75"/>
      <c r="I86" s="75"/>
      <c r="J86" s="75"/>
      <c r="K86" s="75"/>
      <c r="L86" s="90" t="s">
        <v>231</v>
      </c>
      <c r="M86" s="75"/>
      <c r="N86" s="75"/>
      <c r="O86" s="75"/>
      <c r="P86" s="75"/>
      <c r="Q86" s="75"/>
      <c r="R86" s="75"/>
      <c r="S86" s="75"/>
      <c r="Z86" s="90" t="s">
        <v>231</v>
      </c>
      <c r="AM86" s="90" t="s">
        <v>231</v>
      </c>
      <c r="AU86" s="90" t="s">
        <v>231</v>
      </c>
      <c r="AY86" s="90" t="s">
        <v>231</v>
      </c>
      <c r="CD86" s="90" t="s">
        <v>231</v>
      </c>
      <c r="CN86" s="90" t="s">
        <v>231</v>
      </c>
    </row>
    <row r="87" spans="1:92" ht="12.75">
      <c r="A87" s="75"/>
      <c r="B87" s="75"/>
      <c r="C87" s="90" t="s">
        <v>232</v>
      </c>
      <c r="D87" s="75"/>
      <c r="E87" s="75"/>
      <c r="F87" s="75"/>
      <c r="G87" s="75"/>
      <c r="H87" s="75"/>
      <c r="I87" s="75"/>
      <c r="J87" s="75"/>
      <c r="K87" s="75"/>
      <c r="L87" s="90" t="s">
        <v>232</v>
      </c>
      <c r="M87" s="75"/>
      <c r="N87" s="75"/>
      <c r="O87" s="75"/>
      <c r="P87" s="75"/>
      <c r="Q87" s="75"/>
      <c r="R87" s="75"/>
      <c r="S87" s="75"/>
      <c r="Z87" s="90" t="s">
        <v>232</v>
      </c>
      <c r="AM87" s="90" t="s">
        <v>232</v>
      </c>
      <c r="AU87" s="90" t="s">
        <v>232</v>
      </c>
      <c r="AY87" s="90" t="s">
        <v>232</v>
      </c>
      <c r="CD87" s="90" t="s">
        <v>232</v>
      </c>
      <c r="CN87" s="90" t="s">
        <v>232</v>
      </c>
    </row>
    <row r="88" spans="1:92" ht="12.75">
      <c r="A88" s="75"/>
      <c r="B88" s="75"/>
      <c r="C88" s="90" t="s">
        <v>233</v>
      </c>
      <c r="D88" s="75"/>
      <c r="E88" s="75"/>
      <c r="F88" s="75"/>
      <c r="G88" s="75"/>
      <c r="H88" s="75"/>
      <c r="I88" s="75"/>
      <c r="J88" s="75"/>
      <c r="K88" s="75"/>
      <c r="L88" s="90" t="s">
        <v>233</v>
      </c>
      <c r="M88" s="75"/>
      <c r="N88" s="75"/>
      <c r="O88" s="75"/>
      <c r="P88" s="75"/>
      <c r="Q88" s="75"/>
      <c r="R88" s="75"/>
      <c r="S88" s="75"/>
      <c r="Z88" s="90" t="s">
        <v>233</v>
      </c>
      <c r="AM88" s="90" t="s">
        <v>233</v>
      </c>
      <c r="AU88" s="90" t="s">
        <v>233</v>
      </c>
      <c r="AY88" s="90" t="s">
        <v>233</v>
      </c>
      <c r="CD88" s="90" t="s">
        <v>233</v>
      </c>
      <c r="CN88" s="90" t="s">
        <v>233</v>
      </c>
    </row>
    <row r="89" spans="1:92" ht="12.75">
      <c r="A89" s="75"/>
      <c r="B89" s="75"/>
      <c r="C89" s="90" t="s">
        <v>234</v>
      </c>
      <c r="D89" s="75"/>
      <c r="E89" s="75"/>
      <c r="F89" s="75"/>
      <c r="G89" s="75"/>
      <c r="H89" s="75"/>
      <c r="I89" s="75"/>
      <c r="J89" s="75"/>
      <c r="K89" s="75"/>
      <c r="L89" s="90" t="s">
        <v>234</v>
      </c>
      <c r="M89" s="75"/>
      <c r="N89" s="75"/>
      <c r="O89" s="75"/>
      <c r="P89" s="75"/>
      <c r="Q89" s="75"/>
      <c r="R89" s="75"/>
      <c r="S89" s="75"/>
      <c r="Z89" s="90" t="s">
        <v>234</v>
      </c>
      <c r="AM89" s="90" t="s">
        <v>234</v>
      </c>
      <c r="AU89" s="90" t="s">
        <v>234</v>
      </c>
      <c r="AY89" s="90" t="s">
        <v>234</v>
      </c>
      <c r="CD89" s="90" t="s">
        <v>234</v>
      </c>
      <c r="CN89" s="90" t="s">
        <v>234</v>
      </c>
    </row>
    <row r="90" spans="1:92" ht="12.75">
      <c r="A90" s="75"/>
      <c r="B90" s="75"/>
      <c r="C90" s="90" t="s">
        <v>235</v>
      </c>
      <c r="D90" s="75"/>
      <c r="E90" s="75"/>
      <c r="F90" s="75"/>
      <c r="G90" s="75"/>
      <c r="H90" s="75"/>
      <c r="I90" s="75"/>
      <c r="J90" s="75"/>
      <c r="K90" s="75"/>
      <c r="L90" s="90" t="s">
        <v>235</v>
      </c>
      <c r="M90" s="75"/>
      <c r="N90" s="75"/>
      <c r="O90" s="75"/>
      <c r="P90" s="75"/>
      <c r="Q90" s="75"/>
      <c r="R90" s="75"/>
      <c r="S90" s="75"/>
      <c r="Z90" s="90" t="s">
        <v>235</v>
      </c>
      <c r="AM90" s="90" t="s">
        <v>235</v>
      </c>
      <c r="AU90" s="90" t="s">
        <v>235</v>
      </c>
      <c r="AY90" s="90" t="s">
        <v>235</v>
      </c>
      <c r="CD90" s="90" t="s">
        <v>235</v>
      </c>
      <c r="CN90" s="90" t="s">
        <v>235</v>
      </c>
    </row>
    <row r="91" spans="1:92" ht="12.75">
      <c r="A91" s="75"/>
      <c r="B91" s="75"/>
      <c r="C91" s="90" t="s">
        <v>236</v>
      </c>
      <c r="D91" s="75"/>
      <c r="E91" s="75"/>
      <c r="F91" s="75"/>
      <c r="G91" s="75"/>
      <c r="H91" s="75"/>
      <c r="I91" s="75"/>
      <c r="J91" s="75"/>
      <c r="K91" s="75"/>
      <c r="L91" s="90" t="s">
        <v>236</v>
      </c>
      <c r="M91" s="75"/>
      <c r="N91" s="75"/>
      <c r="O91" s="75"/>
      <c r="P91" s="75"/>
      <c r="Q91" s="75"/>
      <c r="R91" s="75"/>
      <c r="S91" s="75"/>
      <c r="Z91" s="90" t="s">
        <v>236</v>
      </c>
      <c r="AM91" s="90" t="s">
        <v>236</v>
      </c>
      <c r="AU91" s="90" t="s">
        <v>236</v>
      </c>
      <c r="AY91" s="90" t="s">
        <v>236</v>
      </c>
      <c r="CD91" s="90" t="s">
        <v>236</v>
      </c>
      <c r="CN91" s="90" t="s">
        <v>236</v>
      </c>
    </row>
    <row r="92" spans="1:92" ht="12.75">
      <c r="A92" s="75"/>
      <c r="B92" s="75"/>
      <c r="C92" s="90" t="s">
        <v>237</v>
      </c>
      <c r="D92" s="75"/>
      <c r="E92" s="75"/>
      <c r="F92" s="75"/>
      <c r="G92" s="75"/>
      <c r="H92" s="75"/>
      <c r="I92" s="75"/>
      <c r="J92" s="75"/>
      <c r="K92" s="75"/>
      <c r="L92" s="90" t="s">
        <v>237</v>
      </c>
      <c r="M92" s="75"/>
      <c r="N92" s="75"/>
      <c r="O92" s="75"/>
      <c r="P92" s="75"/>
      <c r="Q92" s="75"/>
      <c r="R92" s="75"/>
      <c r="S92" s="75"/>
      <c r="Z92" s="90" t="s">
        <v>237</v>
      </c>
      <c r="AM92" s="90" t="s">
        <v>237</v>
      </c>
      <c r="AU92" s="90" t="s">
        <v>237</v>
      </c>
      <c r="AY92" s="90" t="s">
        <v>237</v>
      </c>
      <c r="CD92" s="90" t="s">
        <v>237</v>
      </c>
      <c r="CN92" s="90" t="s">
        <v>237</v>
      </c>
    </row>
    <row r="93" spans="1:92" ht="12.75">
      <c r="A93" s="75"/>
      <c r="B93" s="75"/>
      <c r="C93" s="90" t="s">
        <v>238</v>
      </c>
      <c r="D93" s="75"/>
      <c r="E93" s="75"/>
      <c r="F93" s="75"/>
      <c r="G93" s="75"/>
      <c r="H93" s="75"/>
      <c r="I93" s="75"/>
      <c r="J93" s="75"/>
      <c r="K93" s="75"/>
      <c r="L93" s="90" t="s">
        <v>238</v>
      </c>
      <c r="M93" s="75"/>
      <c r="N93" s="75"/>
      <c r="O93" s="75"/>
      <c r="P93" s="75"/>
      <c r="Q93" s="75"/>
      <c r="R93" s="75"/>
      <c r="S93" s="75"/>
      <c r="Z93" s="90" t="s">
        <v>238</v>
      </c>
      <c r="AM93" s="90" t="s">
        <v>238</v>
      </c>
      <c r="AU93" s="90" t="s">
        <v>238</v>
      </c>
      <c r="AY93" s="90" t="s">
        <v>238</v>
      </c>
      <c r="CD93" s="90" t="s">
        <v>238</v>
      </c>
      <c r="CN93" s="90" t="s">
        <v>238</v>
      </c>
    </row>
    <row r="94" spans="1:92" ht="12.75">
      <c r="A94" s="75"/>
      <c r="B94" s="75"/>
      <c r="C94" s="90" t="s">
        <v>239</v>
      </c>
      <c r="D94" s="75"/>
      <c r="E94" s="75"/>
      <c r="F94" s="75"/>
      <c r="G94" s="75"/>
      <c r="H94" s="75"/>
      <c r="I94" s="75"/>
      <c r="J94" s="75"/>
      <c r="K94" s="75"/>
      <c r="L94" s="90" t="s">
        <v>239</v>
      </c>
      <c r="M94" s="75"/>
      <c r="N94" s="75"/>
      <c r="O94" s="75"/>
      <c r="P94" s="75"/>
      <c r="Q94" s="75"/>
      <c r="R94" s="75"/>
      <c r="S94" s="75"/>
      <c r="Z94" s="90" t="s">
        <v>239</v>
      </c>
      <c r="AM94" s="90" t="s">
        <v>239</v>
      </c>
      <c r="AU94" s="90" t="s">
        <v>239</v>
      </c>
      <c r="AY94" s="90" t="s">
        <v>239</v>
      </c>
      <c r="CD94" s="90" t="s">
        <v>239</v>
      </c>
      <c r="CN94" s="90" t="s">
        <v>239</v>
      </c>
    </row>
    <row r="95" spans="1:92" ht="12.75">
      <c r="A95" s="75"/>
      <c r="B95" s="75"/>
      <c r="C95" s="90" t="s">
        <v>240</v>
      </c>
      <c r="D95" s="75"/>
      <c r="E95" s="75"/>
      <c r="F95" s="75"/>
      <c r="G95" s="75"/>
      <c r="H95" s="75"/>
      <c r="I95" s="75"/>
      <c r="J95" s="75"/>
      <c r="K95" s="75"/>
      <c r="L95" s="90" t="s">
        <v>240</v>
      </c>
      <c r="M95" s="75"/>
      <c r="N95" s="75"/>
      <c r="O95" s="75"/>
      <c r="P95" s="75"/>
      <c r="Q95" s="75"/>
      <c r="R95" s="75"/>
      <c r="S95" s="75"/>
      <c r="Z95" s="90" t="s">
        <v>240</v>
      </c>
      <c r="AM95" s="90" t="s">
        <v>240</v>
      </c>
      <c r="AU95" s="90" t="s">
        <v>240</v>
      </c>
      <c r="AY95" s="90" t="s">
        <v>240</v>
      </c>
      <c r="CD95" s="90" t="s">
        <v>240</v>
      </c>
      <c r="CN95" s="90" t="s">
        <v>240</v>
      </c>
    </row>
    <row r="96" spans="1:92" ht="12.75">
      <c r="A96" s="75"/>
      <c r="B96" s="75"/>
      <c r="C96" s="90" t="s">
        <v>241</v>
      </c>
      <c r="D96" s="75"/>
      <c r="E96" s="75"/>
      <c r="F96" s="75"/>
      <c r="G96" s="75"/>
      <c r="H96" s="75"/>
      <c r="I96" s="75"/>
      <c r="J96" s="75"/>
      <c r="K96" s="75"/>
      <c r="L96" s="90" t="s">
        <v>241</v>
      </c>
      <c r="M96" s="75"/>
      <c r="N96" s="75"/>
      <c r="O96" s="75"/>
      <c r="P96" s="75"/>
      <c r="Q96" s="75"/>
      <c r="R96" s="75"/>
      <c r="S96" s="75"/>
      <c r="Z96" s="90" t="s">
        <v>241</v>
      </c>
      <c r="AM96" s="90" t="s">
        <v>241</v>
      </c>
      <c r="AU96" s="90" t="s">
        <v>241</v>
      </c>
      <c r="AY96" s="90" t="s">
        <v>241</v>
      </c>
      <c r="CD96" s="90" t="s">
        <v>241</v>
      </c>
      <c r="CN96" s="90" t="s">
        <v>241</v>
      </c>
    </row>
    <row r="97" spans="1:92" ht="12.75">
      <c r="A97" s="75"/>
      <c r="B97" s="75"/>
      <c r="C97" s="90" t="s">
        <v>242</v>
      </c>
      <c r="D97" s="75"/>
      <c r="E97" s="75"/>
      <c r="F97" s="75"/>
      <c r="G97" s="75"/>
      <c r="H97" s="75"/>
      <c r="I97" s="75"/>
      <c r="J97" s="75"/>
      <c r="K97" s="75"/>
      <c r="L97" s="90" t="s">
        <v>242</v>
      </c>
      <c r="M97" s="75"/>
      <c r="N97" s="75"/>
      <c r="O97" s="75"/>
      <c r="P97" s="75"/>
      <c r="Q97" s="75"/>
      <c r="R97" s="75"/>
      <c r="S97" s="75"/>
      <c r="Z97" s="90" t="s">
        <v>242</v>
      </c>
      <c r="AM97" s="90" t="s">
        <v>242</v>
      </c>
      <c r="AU97" s="90" t="s">
        <v>242</v>
      </c>
      <c r="AY97" s="90" t="s">
        <v>242</v>
      </c>
      <c r="CD97" s="90" t="s">
        <v>242</v>
      </c>
      <c r="CN97" s="90" t="s">
        <v>242</v>
      </c>
    </row>
    <row r="98" spans="1:92" ht="12.75">
      <c r="A98" s="75"/>
      <c r="B98" s="75"/>
      <c r="C98" s="90" t="s">
        <v>243</v>
      </c>
      <c r="D98" s="75"/>
      <c r="E98" s="75"/>
      <c r="F98" s="75"/>
      <c r="G98" s="75"/>
      <c r="H98" s="75"/>
      <c r="I98" s="75"/>
      <c r="J98" s="75"/>
      <c r="K98" s="75"/>
      <c r="L98" s="90" t="s">
        <v>243</v>
      </c>
      <c r="M98" s="75"/>
      <c r="N98" s="75"/>
      <c r="O98" s="75"/>
      <c r="P98" s="75"/>
      <c r="Q98" s="75"/>
      <c r="R98" s="75"/>
      <c r="S98" s="75"/>
      <c r="Z98" s="90" t="s">
        <v>243</v>
      </c>
      <c r="AM98" s="90" t="s">
        <v>243</v>
      </c>
      <c r="AU98" s="90" t="s">
        <v>243</v>
      </c>
      <c r="AY98" s="90" t="s">
        <v>243</v>
      </c>
      <c r="CD98" s="90" t="s">
        <v>243</v>
      </c>
      <c r="CN98" s="90" t="s">
        <v>243</v>
      </c>
    </row>
    <row r="99" spans="1:92" ht="12.75">
      <c r="A99" s="75"/>
      <c r="B99" s="75"/>
      <c r="C99" s="90" t="s">
        <v>244</v>
      </c>
      <c r="D99" s="75"/>
      <c r="E99" s="75"/>
      <c r="F99" s="75"/>
      <c r="G99" s="75"/>
      <c r="H99" s="75"/>
      <c r="I99" s="75"/>
      <c r="J99" s="75"/>
      <c r="K99" s="75"/>
      <c r="L99" s="90" t="s">
        <v>244</v>
      </c>
      <c r="M99" s="75"/>
      <c r="N99" s="75"/>
      <c r="O99" s="75"/>
      <c r="P99" s="75"/>
      <c r="Q99" s="75"/>
      <c r="R99" s="75"/>
      <c r="S99" s="75"/>
      <c r="Z99" s="90" t="s">
        <v>244</v>
      </c>
      <c r="AM99" s="90" t="s">
        <v>244</v>
      </c>
      <c r="AU99" s="90" t="s">
        <v>244</v>
      </c>
      <c r="AY99" s="90" t="s">
        <v>244</v>
      </c>
      <c r="CD99" s="90" t="s">
        <v>244</v>
      </c>
      <c r="CN99" s="90" t="s">
        <v>244</v>
      </c>
    </row>
    <row r="100" spans="1:92" ht="12.75">
      <c r="A100" s="75"/>
      <c r="B100" s="75"/>
      <c r="C100" s="90" t="s">
        <v>245</v>
      </c>
      <c r="D100" s="75"/>
      <c r="E100" s="75"/>
      <c r="F100" s="75"/>
      <c r="G100" s="75"/>
      <c r="H100" s="75"/>
      <c r="I100" s="75"/>
      <c r="J100" s="75"/>
      <c r="K100" s="75"/>
      <c r="L100" s="90" t="s">
        <v>245</v>
      </c>
      <c r="M100" s="75"/>
      <c r="N100" s="75"/>
      <c r="O100" s="75"/>
      <c r="P100" s="75"/>
      <c r="Q100" s="75"/>
      <c r="R100" s="75"/>
      <c r="S100" s="75"/>
      <c r="Z100" s="90" t="s">
        <v>245</v>
      </c>
      <c r="AM100" s="90" t="s">
        <v>245</v>
      </c>
      <c r="AU100" s="90" t="s">
        <v>245</v>
      </c>
      <c r="AY100" s="90" t="s">
        <v>245</v>
      </c>
      <c r="CD100" s="90" t="s">
        <v>245</v>
      </c>
      <c r="CN100" s="90" t="s">
        <v>245</v>
      </c>
    </row>
    <row r="101" spans="1:92" ht="12.75">
      <c r="A101" s="75"/>
      <c r="B101" s="75"/>
      <c r="C101" s="90" t="s">
        <v>246</v>
      </c>
      <c r="D101" s="75"/>
      <c r="E101" s="75"/>
      <c r="F101" s="75"/>
      <c r="G101" s="75"/>
      <c r="H101" s="75"/>
      <c r="I101" s="75"/>
      <c r="J101" s="75"/>
      <c r="K101" s="75"/>
      <c r="L101" s="90" t="s">
        <v>246</v>
      </c>
      <c r="M101" s="75"/>
      <c r="N101" s="75"/>
      <c r="O101" s="75"/>
      <c r="P101" s="75"/>
      <c r="Q101" s="75"/>
      <c r="R101" s="75"/>
      <c r="S101" s="75"/>
      <c r="Z101" s="90" t="s">
        <v>246</v>
      </c>
      <c r="AM101" s="90" t="s">
        <v>246</v>
      </c>
      <c r="AU101" s="90" t="s">
        <v>246</v>
      </c>
      <c r="AY101" s="90" t="s">
        <v>246</v>
      </c>
      <c r="CD101" s="90" t="s">
        <v>246</v>
      </c>
      <c r="CN101" s="90" t="s">
        <v>246</v>
      </c>
    </row>
    <row r="102" spans="1:92" ht="12.75">
      <c r="A102" s="75"/>
      <c r="B102" s="75"/>
      <c r="C102" s="90" t="s">
        <v>247</v>
      </c>
      <c r="D102" s="75"/>
      <c r="E102" s="75"/>
      <c r="F102" s="75"/>
      <c r="G102" s="75"/>
      <c r="H102" s="75"/>
      <c r="I102" s="75"/>
      <c r="J102" s="75"/>
      <c r="K102" s="75"/>
      <c r="L102" s="90" t="s">
        <v>247</v>
      </c>
      <c r="M102" s="75"/>
      <c r="N102" s="75"/>
      <c r="O102" s="75"/>
      <c r="P102" s="75"/>
      <c r="Q102" s="75"/>
      <c r="R102" s="75"/>
      <c r="S102" s="75"/>
      <c r="Z102" s="90" t="s">
        <v>247</v>
      </c>
      <c r="AM102" s="90" t="s">
        <v>247</v>
      </c>
      <c r="AU102" s="90" t="s">
        <v>247</v>
      </c>
      <c r="AY102" s="90" t="s">
        <v>247</v>
      </c>
      <c r="CD102" s="90" t="s">
        <v>247</v>
      </c>
      <c r="CN102" s="90" t="s">
        <v>247</v>
      </c>
    </row>
    <row r="103" spans="1:92" ht="12.75">
      <c r="A103" s="75"/>
      <c r="B103" s="75"/>
      <c r="C103" s="90" t="s">
        <v>248</v>
      </c>
      <c r="D103" s="75"/>
      <c r="E103" s="75"/>
      <c r="F103" s="75"/>
      <c r="G103" s="75"/>
      <c r="H103" s="75"/>
      <c r="I103" s="75"/>
      <c r="J103" s="75"/>
      <c r="K103" s="75"/>
      <c r="L103" s="90" t="s">
        <v>248</v>
      </c>
      <c r="M103" s="75"/>
      <c r="N103" s="75"/>
      <c r="O103" s="75"/>
      <c r="P103" s="75"/>
      <c r="Q103" s="75"/>
      <c r="R103" s="75"/>
      <c r="S103" s="75"/>
      <c r="Z103" s="90" t="s">
        <v>248</v>
      </c>
      <c r="AM103" s="90" t="s">
        <v>248</v>
      </c>
      <c r="AU103" s="90" t="s">
        <v>248</v>
      </c>
      <c r="AY103" s="90" t="s">
        <v>248</v>
      </c>
      <c r="CD103" s="90" t="s">
        <v>248</v>
      </c>
      <c r="CN103" s="90" t="s">
        <v>248</v>
      </c>
    </row>
    <row r="104" spans="1:92" ht="12.75">
      <c r="A104" s="75"/>
      <c r="B104" s="75"/>
      <c r="C104" s="90" t="s">
        <v>249</v>
      </c>
      <c r="D104" s="75"/>
      <c r="E104" s="75"/>
      <c r="F104" s="75"/>
      <c r="G104" s="75"/>
      <c r="H104" s="75"/>
      <c r="I104" s="75"/>
      <c r="J104" s="75"/>
      <c r="K104" s="75"/>
      <c r="L104" s="90" t="s">
        <v>249</v>
      </c>
      <c r="M104" s="75"/>
      <c r="N104" s="75"/>
      <c r="O104" s="75"/>
      <c r="P104" s="75"/>
      <c r="Q104" s="75"/>
      <c r="R104" s="75"/>
      <c r="S104" s="75"/>
      <c r="Z104" s="90" t="s">
        <v>249</v>
      </c>
      <c r="AM104" s="90" t="s">
        <v>249</v>
      </c>
      <c r="AU104" s="90" t="s">
        <v>249</v>
      </c>
      <c r="AY104" s="90" t="s">
        <v>249</v>
      </c>
      <c r="CD104" s="90" t="s">
        <v>249</v>
      </c>
      <c r="CN104" s="90" t="s">
        <v>249</v>
      </c>
    </row>
    <row r="105" spans="1:92" ht="12.75">
      <c r="A105" s="75"/>
      <c r="B105" s="75"/>
      <c r="C105" s="90" t="s">
        <v>250</v>
      </c>
      <c r="D105" s="75"/>
      <c r="E105" s="75"/>
      <c r="F105" s="75"/>
      <c r="G105" s="75"/>
      <c r="H105" s="75"/>
      <c r="I105" s="75"/>
      <c r="J105" s="75"/>
      <c r="K105" s="75"/>
      <c r="L105" s="90" t="s">
        <v>250</v>
      </c>
      <c r="M105" s="75"/>
      <c r="N105" s="75"/>
      <c r="O105" s="75"/>
      <c r="P105" s="75"/>
      <c r="Q105" s="75"/>
      <c r="R105" s="75"/>
      <c r="S105" s="75"/>
      <c r="Z105" s="90" t="s">
        <v>250</v>
      </c>
      <c r="AM105" s="90" t="s">
        <v>250</v>
      </c>
      <c r="AU105" s="90" t="s">
        <v>250</v>
      </c>
      <c r="AY105" s="90" t="s">
        <v>250</v>
      </c>
      <c r="CD105" s="90" t="s">
        <v>250</v>
      </c>
      <c r="CN105" s="90" t="s">
        <v>250</v>
      </c>
    </row>
    <row r="106" spans="1:92" ht="12.75">
      <c r="A106" s="75"/>
      <c r="B106" s="75"/>
      <c r="C106" s="90" t="s">
        <v>251</v>
      </c>
      <c r="D106" s="75"/>
      <c r="E106" s="75"/>
      <c r="F106" s="75"/>
      <c r="G106" s="75"/>
      <c r="H106" s="75"/>
      <c r="I106" s="75"/>
      <c r="J106" s="75"/>
      <c r="K106" s="75"/>
      <c r="L106" s="90" t="s">
        <v>251</v>
      </c>
      <c r="M106" s="75"/>
      <c r="N106" s="75"/>
      <c r="O106" s="75"/>
      <c r="P106" s="75"/>
      <c r="Q106" s="75"/>
      <c r="R106" s="75"/>
      <c r="S106" s="75"/>
      <c r="Z106" s="90" t="s">
        <v>251</v>
      </c>
      <c r="AM106" s="90" t="s">
        <v>251</v>
      </c>
      <c r="AU106" s="90" t="s">
        <v>251</v>
      </c>
      <c r="AY106" s="90" t="s">
        <v>251</v>
      </c>
      <c r="CD106" s="90" t="s">
        <v>251</v>
      </c>
      <c r="CN106" s="90" t="s">
        <v>251</v>
      </c>
    </row>
    <row r="107" spans="1:92" ht="12.75">
      <c r="A107" s="75"/>
      <c r="B107" s="75"/>
      <c r="C107" s="90" t="s">
        <v>252</v>
      </c>
      <c r="D107" s="75"/>
      <c r="E107" s="75"/>
      <c r="F107" s="75"/>
      <c r="G107" s="75"/>
      <c r="H107" s="75"/>
      <c r="I107" s="75"/>
      <c r="J107" s="75"/>
      <c r="K107" s="75"/>
      <c r="L107" s="90" t="s">
        <v>252</v>
      </c>
      <c r="M107" s="75"/>
      <c r="N107" s="75"/>
      <c r="O107" s="75"/>
      <c r="P107" s="75"/>
      <c r="Q107" s="75"/>
      <c r="R107" s="75"/>
      <c r="S107" s="75"/>
      <c r="Z107" s="90" t="s">
        <v>252</v>
      </c>
      <c r="AM107" s="90" t="s">
        <v>252</v>
      </c>
      <c r="AU107" s="90" t="s">
        <v>252</v>
      </c>
      <c r="AY107" s="90" t="s">
        <v>252</v>
      </c>
      <c r="CD107" s="90" t="s">
        <v>252</v>
      </c>
      <c r="CN107" s="90" t="s">
        <v>252</v>
      </c>
    </row>
    <row r="108" spans="1:92" ht="12.75">
      <c r="A108" s="75"/>
      <c r="B108" s="75"/>
      <c r="C108" s="90" t="s">
        <v>253</v>
      </c>
      <c r="D108" s="75"/>
      <c r="E108" s="75"/>
      <c r="F108" s="75"/>
      <c r="G108" s="75"/>
      <c r="H108" s="75"/>
      <c r="I108" s="75"/>
      <c r="J108" s="75"/>
      <c r="K108" s="75"/>
      <c r="L108" s="90" t="s">
        <v>253</v>
      </c>
      <c r="M108" s="75"/>
      <c r="N108" s="75"/>
      <c r="O108" s="75"/>
      <c r="P108" s="75"/>
      <c r="Q108" s="75"/>
      <c r="R108" s="75"/>
      <c r="S108" s="75"/>
      <c r="Z108" s="90" t="s">
        <v>253</v>
      </c>
      <c r="AM108" s="90" t="s">
        <v>253</v>
      </c>
      <c r="AU108" s="90" t="s">
        <v>253</v>
      </c>
      <c r="AY108" s="90" t="s">
        <v>253</v>
      </c>
      <c r="CD108" s="90" t="s">
        <v>253</v>
      </c>
      <c r="CN108" s="90" t="s">
        <v>253</v>
      </c>
    </row>
    <row r="109" spans="1:92" ht="12.75">
      <c r="A109" s="75"/>
      <c r="B109" s="75"/>
      <c r="C109" s="90" t="s">
        <v>254</v>
      </c>
      <c r="D109" s="75"/>
      <c r="E109" s="75"/>
      <c r="F109" s="75"/>
      <c r="G109" s="75"/>
      <c r="H109" s="75"/>
      <c r="I109" s="75"/>
      <c r="J109" s="75"/>
      <c r="K109" s="75"/>
      <c r="L109" s="90" t="s">
        <v>254</v>
      </c>
      <c r="M109" s="75"/>
      <c r="N109" s="75"/>
      <c r="O109" s="75"/>
      <c r="P109" s="75"/>
      <c r="Q109" s="75"/>
      <c r="R109" s="75"/>
      <c r="S109" s="75"/>
      <c r="Z109" s="90" t="s">
        <v>254</v>
      </c>
      <c r="AM109" s="90" t="s">
        <v>254</v>
      </c>
      <c r="AU109" s="90" t="s">
        <v>254</v>
      </c>
      <c r="AY109" s="90" t="s">
        <v>254</v>
      </c>
      <c r="CD109" s="90" t="s">
        <v>254</v>
      </c>
      <c r="CN109" s="90" t="s">
        <v>254</v>
      </c>
    </row>
    <row r="110" spans="1:92" ht="12.75">
      <c r="A110" s="75"/>
      <c r="B110" s="75"/>
      <c r="C110" s="90" t="s">
        <v>255</v>
      </c>
      <c r="D110" s="75"/>
      <c r="E110" s="75"/>
      <c r="F110" s="75"/>
      <c r="G110" s="75"/>
      <c r="H110" s="75"/>
      <c r="I110" s="75"/>
      <c r="J110" s="75"/>
      <c r="K110" s="75"/>
      <c r="L110" s="90" t="s">
        <v>255</v>
      </c>
      <c r="M110" s="75"/>
      <c r="N110" s="75"/>
      <c r="O110" s="75"/>
      <c r="P110" s="75"/>
      <c r="Q110" s="75"/>
      <c r="R110" s="75"/>
      <c r="S110" s="75"/>
      <c r="Z110" s="90" t="s">
        <v>255</v>
      </c>
      <c r="AM110" s="90" t="s">
        <v>255</v>
      </c>
      <c r="AU110" s="90" t="s">
        <v>255</v>
      </c>
      <c r="AY110" s="90" t="s">
        <v>255</v>
      </c>
      <c r="CD110" s="90" t="s">
        <v>255</v>
      </c>
      <c r="CN110" s="90" t="s">
        <v>255</v>
      </c>
    </row>
    <row r="111" spans="1:92" ht="12.75">
      <c r="A111" s="75"/>
      <c r="B111" s="75"/>
      <c r="C111" s="90" t="s">
        <v>256</v>
      </c>
      <c r="D111" s="75"/>
      <c r="E111" s="75"/>
      <c r="F111" s="75"/>
      <c r="G111" s="75"/>
      <c r="H111" s="75"/>
      <c r="I111" s="75"/>
      <c r="J111" s="75"/>
      <c r="K111" s="75"/>
      <c r="L111" s="90" t="s">
        <v>256</v>
      </c>
      <c r="M111" s="75"/>
      <c r="N111" s="75"/>
      <c r="O111" s="75"/>
      <c r="P111" s="75"/>
      <c r="Q111" s="75"/>
      <c r="R111" s="75"/>
      <c r="S111" s="75"/>
      <c r="Z111" s="90" t="s">
        <v>256</v>
      </c>
      <c r="AM111" s="90" t="s">
        <v>256</v>
      </c>
      <c r="AU111" s="90" t="s">
        <v>256</v>
      </c>
      <c r="AY111" s="90" t="s">
        <v>256</v>
      </c>
      <c r="CD111" s="90" t="s">
        <v>256</v>
      </c>
      <c r="CN111" s="90" t="s">
        <v>256</v>
      </c>
    </row>
    <row r="112" spans="1:92" ht="12.75">
      <c r="A112" s="75"/>
      <c r="B112" s="75"/>
      <c r="C112" s="90" t="s">
        <v>257</v>
      </c>
      <c r="D112" s="75"/>
      <c r="E112" s="75"/>
      <c r="F112" s="75"/>
      <c r="G112" s="75"/>
      <c r="H112" s="75"/>
      <c r="I112" s="75"/>
      <c r="J112" s="75"/>
      <c r="K112" s="75"/>
      <c r="L112" s="90" t="s">
        <v>257</v>
      </c>
      <c r="M112" s="75"/>
      <c r="N112" s="75"/>
      <c r="O112" s="75"/>
      <c r="P112" s="75"/>
      <c r="Q112" s="75"/>
      <c r="R112" s="75"/>
      <c r="S112" s="75"/>
      <c r="Z112" s="90" t="s">
        <v>257</v>
      </c>
      <c r="AM112" s="90" t="s">
        <v>257</v>
      </c>
      <c r="AU112" s="90" t="s">
        <v>257</v>
      </c>
      <c r="AY112" s="90" t="s">
        <v>257</v>
      </c>
      <c r="CD112" s="90" t="s">
        <v>257</v>
      </c>
      <c r="CN112" s="90" t="s">
        <v>257</v>
      </c>
    </row>
    <row r="113" spans="1:92" ht="12.75">
      <c r="A113" s="75"/>
      <c r="B113" s="75"/>
      <c r="C113" s="90" t="s">
        <v>258</v>
      </c>
      <c r="D113" s="75"/>
      <c r="E113" s="75"/>
      <c r="F113" s="75"/>
      <c r="G113" s="75"/>
      <c r="H113" s="75"/>
      <c r="I113" s="75"/>
      <c r="J113" s="75"/>
      <c r="K113" s="75"/>
      <c r="L113" s="90" t="s">
        <v>258</v>
      </c>
      <c r="M113" s="75"/>
      <c r="N113" s="75"/>
      <c r="O113" s="75"/>
      <c r="P113" s="75"/>
      <c r="Q113" s="75"/>
      <c r="R113" s="75"/>
      <c r="S113" s="75"/>
      <c r="Z113" s="90" t="s">
        <v>258</v>
      </c>
      <c r="AM113" s="90" t="s">
        <v>258</v>
      </c>
      <c r="AU113" s="90" t="s">
        <v>258</v>
      </c>
      <c r="AY113" s="90" t="s">
        <v>258</v>
      </c>
      <c r="CD113" s="90" t="s">
        <v>258</v>
      </c>
      <c r="CN113" s="90" t="s">
        <v>258</v>
      </c>
    </row>
    <row r="114" spans="1:92" ht="12.75">
      <c r="A114" s="75"/>
      <c r="B114" s="75"/>
      <c r="C114" s="90" t="s">
        <v>259</v>
      </c>
      <c r="D114" s="75"/>
      <c r="E114" s="75"/>
      <c r="F114" s="75"/>
      <c r="G114" s="75"/>
      <c r="H114" s="75"/>
      <c r="I114" s="75"/>
      <c r="J114" s="75"/>
      <c r="K114" s="75"/>
      <c r="L114" s="90" t="s">
        <v>259</v>
      </c>
      <c r="M114" s="75"/>
      <c r="N114" s="75"/>
      <c r="O114" s="75"/>
      <c r="P114" s="75"/>
      <c r="Q114" s="75"/>
      <c r="R114" s="75"/>
      <c r="S114" s="75"/>
      <c r="Z114" s="90" t="s">
        <v>259</v>
      </c>
      <c r="AM114" s="90" t="s">
        <v>259</v>
      </c>
      <c r="AU114" s="90" t="s">
        <v>259</v>
      </c>
      <c r="AY114" s="90" t="s">
        <v>259</v>
      </c>
      <c r="CD114" s="90" t="s">
        <v>259</v>
      </c>
      <c r="CN114" s="90" t="s">
        <v>259</v>
      </c>
    </row>
    <row r="115" spans="1:92" ht="12.75">
      <c r="A115" s="75"/>
      <c r="B115" s="75"/>
      <c r="C115" s="90" t="s">
        <v>260</v>
      </c>
      <c r="D115" s="75"/>
      <c r="E115" s="75"/>
      <c r="F115" s="75"/>
      <c r="G115" s="75"/>
      <c r="H115" s="75"/>
      <c r="I115" s="75"/>
      <c r="J115" s="75"/>
      <c r="K115" s="75"/>
      <c r="L115" s="90" t="s">
        <v>260</v>
      </c>
      <c r="M115" s="75"/>
      <c r="N115" s="75"/>
      <c r="O115" s="75"/>
      <c r="P115" s="75"/>
      <c r="Q115" s="75"/>
      <c r="R115" s="75"/>
      <c r="S115" s="75"/>
      <c r="Z115" s="90" t="s">
        <v>260</v>
      </c>
      <c r="AM115" s="90" t="s">
        <v>260</v>
      </c>
      <c r="AU115" s="90" t="s">
        <v>260</v>
      </c>
      <c r="AY115" s="90" t="s">
        <v>260</v>
      </c>
      <c r="CD115" s="90" t="s">
        <v>260</v>
      </c>
      <c r="CN115" s="90" t="s">
        <v>260</v>
      </c>
    </row>
    <row r="116" spans="1:92" ht="12.75">
      <c r="A116" s="75"/>
      <c r="B116" s="75"/>
      <c r="C116" s="90" t="s">
        <v>261</v>
      </c>
      <c r="D116" s="75"/>
      <c r="E116" s="75"/>
      <c r="F116" s="75"/>
      <c r="G116" s="75"/>
      <c r="H116" s="75"/>
      <c r="I116" s="75"/>
      <c r="J116" s="75"/>
      <c r="K116" s="75"/>
      <c r="L116" s="90" t="s">
        <v>261</v>
      </c>
      <c r="M116" s="75"/>
      <c r="N116" s="75"/>
      <c r="O116" s="75"/>
      <c r="P116" s="75"/>
      <c r="Q116" s="75"/>
      <c r="R116" s="75"/>
      <c r="S116" s="75"/>
      <c r="Z116" s="90" t="s">
        <v>261</v>
      </c>
      <c r="AM116" s="90" t="s">
        <v>261</v>
      </c>
      <c r="AU116" s="90" t="s">
        <v>261</v>
      </c>
      <c r="AY116" s="90" t="s">
        <v>261</v>
      </c>
      <c r="CD116" s="90" t="s">
        <v>261</v>
      </c>
      <c r="CN116" s="90" t="s">
        <v>261</v>
      </c>
    </row>
    <row r="117" spans="1:92" ht="12.75">
      <c r="A117" s="75"/>
      <c r="B117" s="75"/>
      <c r="C117" s="90" t="s">
        <v>262</v>
      </c>
      <c r="D117" s="75"/>
      <c r="E117" s="75"/>
      <c r="F117" s="75"/>
      <c r="G117" s="75"/>
      <c r="H117" s="75"/>
      <c r="I117" s="75"/>
      <c r="J117" s="75"/>
      <c r="K117" s="75"/>
      <c r="L117" s="90" t="s">
        <v>262</v>
      </c>
      <c r="M117" s="75"/>
      <c r="N117" s="75"/>
      <c r="O117" s="75"/>
      <c r="P117" s="75"/>
      <c r="Q117" s="75"/>
      <c r="R117" s="75"/>
      <c r="S117" s="75"/>
      <c r="Z117" s="90" t="s">
        <v>262</v>
      </c>
      <c r="AM117" s="90" t="s">
        <v>262</v>
      </c>
      <c r="AU117" s="90" t="s">
        <v>262</v>
      </c>
      <c r="AY117" s="90" t="s">
        <v>262</v>
      </c>
      <c r="CD117" s="90" t="s">
        <v>262</v>
      </c>
      <c r="CN117" s="90" t="s">
        <v>262</v>
      </c>
    </row>
    <row r="118" spans="1:92" ht="12.75">
      <c r="A118" s="75"/>
      <c r="B118" s="75"/>
      <c r="C118" s="90" t="s">
        <v>263</v>
      </c>
      <c r="D118" s="75"/>
      <c r="E118" s="75"/>
      <c r="F118" s="75"/>
      <c r="G118" s="75"/>
      <c r="H118" s="75"/>
      <c r="I118" s="75"/>
      <c r="J118" s="75"/>
      <c r="K118" s="75"/>
      <c r="L118" s="90" t="s">
        <v>263</v>
      </c>
      <c r="M118" s="75"/>
      <c r="N118" s="75"/>
      <c r="O118" s="75"/>
      <c r="P118" s="75"/>
      <c r="Q118" s="75"/>
      <c r="R118" s="75"/>
      <c r="S118" s="75"/>
      <c r="Z118" s="90" t="s">
        <v>263</v>
      </c>
      <c r="AM118" s="90" t="s">
        <v>263</v>
      </c>
      <c r="AU118" s="90" t="s">
        <v>263</v>
      </c>
      <c r="AY118" s="90" t="s">
        <v>263</v>
      </c>
      <c r="CD118" s="90" t="s">
        <v>263</v>
      </c>
      <c r="CN118" s="90" t="s">
        <v>263</v>
      </c>
    </row>
    <row r="119" spans="1:92" ht="12.75">
      <c r="A119" s="75"/>
      <c r="B119" s="75"/>
      <c r="C119" s="90" t="s">
        <v>264</v>
      </c>
      <c r="D119" s="75"/>
      <c r="E119" s="75"/>
      <c r="F119" s="75"/>
      <c r="G119" s="75"/>
      <c r="H119" s="75"/>
      <c r="I119" s="75"/>
      <c r="J119" s="75"/>
      <c r="K119" s="75"/>
      <c r="L119" s="90" t="s">
        <v>264</v>
      </c>
      <c r="M119" s="75"/>
      <c r="N119" s="75"/>
      <c r="O119" s="75"/>
      <c r="P119" s="75"/>
      <c r="Q119" s="75"/>
      <c r="R119" s="75"/>
      <c r="S119" s="75"/>
      <c r="Z119" s="90" t="s">
        <v>264</v>
      </c>
      <c r="AM119" s="90" t="s">
        <v>264</v>
      </c>
      <c r="AU119" s="90" t="s">
        <v>264</v>
      </c>
      <c r="AY119" s="90" t="s">
        <v>264</v>
      </c>
      <c r="CD119" s="90" t="s">
        <v>264</v>
      </c>
      <c r="CN119" s="90" t="s">
        <v>264</v>
      </c>
    </row>
    <row r="120" spans="1:92" ht="12.75">
      <c r="A120" s="75"/>
      <c r="B120" s="75"/>
      <c r="C120" s="90" t="s">
        <v>265</v>
      </c>
      <c r="D120" s="75"/>
      <c r="E120" s="75"/>
      <c r="F120" s="75"/>
      <c r="G120" s="75"/>
      <c r="H120" s="75"/>
      <c r="I120" s="75"/>
      <c r="J120" s="75"/>
      <c r="K120" s="75"/>
      <c r="L120" s="90" t="s">
        <v>265</v>
      </c>
      <c r="M120" s="75"/>
      <c r="N120" s="75"/>
      <c r="O120" s="75"/>
      <c r="P120" s="75"/>
      <c r="Q120" s="75"/>
      <c r="R120" s="75"/>
      <c r="S120" s="75"/>
      <c r="Z120" s="90" t="s">
        <v>265</v>
      </c>
      <c r="AM120" s="90" t="s">
        <v>265</v>
      </c>
      <c r="AU120" s="90" t="s">
        <v>265</v>
      </c>
      <c r="AY120" s="90" t="s">
        <v>265</v>
      </c>
      <c r="CD120" s="90" t="s">
        <v>265</v>
      </c>
      <c r="CN120" s="90" t="s">
        <v>265</v>
      </c>
    </row>
    <row r="121" spans="1:92" ht="12.75">
      <c r="A121" s="75"/>
      <c r="B121" s="75"/>
      <c r="C121" s="90" t="s">
        <v>266</v>
      </c>
      <c r="D121" s="75"/>
      <c r="E121" s="75"/>
      <c r="F121" s="75"/>
      <c r="G121" s="75"/>
      <c r="H121" s="75"/>
      <c r="I121" s="75"/>
      <c r="J121" s="75"/>
      <c r="K121" s="75"/>
      <c r="L121" s="90" t="s">
        <v>266</v>
      </c>
      <c r="M121" s="75"/>
      <c r="N121" s="75"/>
      <c r="O121" s="75"/>
      <c r="P121" s="75"/>
      <c r="Q121" s="75"/>
      <c r="R121" s="75"/>
      <c r="S121" s="75"/>
      <c r="Z121" s="90" t="s">
        <v>266</v>
      </c>
      <c r="AM121" s="90" t="s">
        <v>266</v>
      </c>
      <c r="AU121" s="90" t="s">
        <v>266</v>
      </c>
      <c r="AY121" s="90" t="s">
        <v>266</v>
      </c>
      <c r="CD121" s="90" t="s">
        <v>266</v>
      </c>
      <c r="CN121" s="90" t="s">
        <v>266</v>
      </c>
    </row>
    <row r="122" spans="1:92" ht="12.75">
      <c r="A122" s="75"/>
      <c r="B122" s="75"/>
      <c r="C122" s="90" t="s">
        <v>267</v>
      </c>
      <c r="D122" s="75"/>
      <c r="E122" s="75"/>
      <c r="F122" s="75"/>
      <c r="G122" s="75"/>
      <c r="H122" s="75"/>
      <c r="I122" s="75"/>
      <c r="J122" s="75"/>
      <c r="K122" s="75"/>
      <c r="L122" s="90" t="s">
        <v>267</v>
      </c>
      <c r="M122" s="75"/>
      <c r="N122" s="75"/>
      <c r="O122" s="75"/>
      <c r="P122" s="75"/>
      <c r="Q122" s="75"/>
      <c r="R122" s="75"/>
      <c r="S122" s="75"/>
      <c r="Z122" s="90" t="s">
        <v>267</v>
      </c>
      <c r="AM122" s="90" t="s">
        <v>267</v>
      </c>
      <c r="AU122" s="90" t="s">
        <v>267</v>
      </c>
      <c r="AY122" s="90" t="s">
        <v>267</v>
      </c>
      <c r="CD122" s="90" t="s">
        <v>267</v>
      </c>
      <c r="CN122" s="90" t="s">
        <v>267</v>
      </c>
    </row>
    <row r="123" spans="1:92" ht="12.75">
      <c r="A123" s="75"/>
      <c r="B123" s="75"/>
      <c r="C123" s="90" t="s">
        <v>268</v>
      </c>
      <c r="D123" s="75"/>
      <c r="E123" s="75"/>
      <c r="F123" s="75"/>
      <c r="G123" s="75"/>
      <c r="H123" s="75"/>
      <c r="I123" s="75"/>
      <c r="J123" s="75"/>
      <c r="K123" s="75"/>
      <c r="L123" s="90" t="s">
        <v>268</v>
      </c>
      <c r="M123" s="75"/>
      <c r="N123" s="75"/>
      <c r="O123" s="75"/>
      <c r="P123" s="75"/>
      <c r="Q123" s="75"/>
      <c r="R123" s="75"/>
      <c r="S123" s="75"/>
      <c r="Z123" s="90" t="s">
        <v>268</v>
      </c>
      <c r="AM123" s="90" t="s">
        <v>268</v>
      </c>
      <c r="AU123" s="90" t="s">
        <v>268</v>
      </c>
      <c r="AY123" s="90" t="s">
        <v>268</v>
      </c>
      <c r="CD123" s="90" t="s">
        <v>268</v>
      </c>
      <c r="CN123" s="90" t="s">
        <v>268</v>
      </c>
    </row>
    <row r="124" spans="1:92" ht="12.75">
      <c r="A124" s="75"/>
      <c r="B124" s="75"/>
      <c r="C124" s="90" t="s">
        <v>269</v>
      </c>
      <c r="D124" s="75"/>
      <c r="E124" s="75"/>
      <c r="F124" s="75"/>
      <c r="G124" s="75"/>
      <c r="H124" s="75"/>
      <c r="I124" s="75"/>
      <c r="J124" s="75"/>
      <c r="K124" s="75"/>
      <c r="L124" s="90" t="s">
        <v>269</v>
      </c>
      <c r="M124" s="75"/>
      <c r="N124" s="75"/>
      <c r="O124" s="75"/>
      <c r="P124" s="75"/>
      <c r="Q124" s="75"/>
      <c r="R124" s="75"/>
      <c r="S124" s="75"/>
      <c r="Z124" s="90" t="s">
        <v>269</v>
      </c>
      <c r="AM124" s="90" t="s">
        <v>269</v>
      </c>
      <c r="AU124" s="90" t="s">
        <v>269</v>
      </c>
      <c r="AY124" s="90" t="s">
        <v>269</v>
      </c>
      <c r="CD124" s="90" t="s">
        <v>269</v>
      </c>
      <c r="CN124" s="90" t="s">
        <v>269</v>
      </c>
    </row>
    <row r="125" spans="1:92" ht="12.75">
      <c r="A125" s="75"/>
      <c r="B125" s="75"/>
      <c r="C125" s="90" t="s">
        <v>270</v>
      </c>
      <c r="D125" s="75"/>
      <c r="E125" s="75"/>
      <c r="F125" s="75"/>
      <c r="G125" s="75"/>
      <c r="H125" s="75"/>
      <c r="I125" s="75"/>
      <c r="J125" s="75"/>
      <c r="K125" s="75"/>
      <c r="L125" s="90" t="s">
        <v>270</v>
      </c>
      <c r="M125" s="75"/>
      <c r="N125" s="75"/>
      <c r="O125" s="75"/>
      <c r="P125" s="75"/>
      <c r="Q125" s="75"/>
      <c r="R125" s="75"/>
      <c r="S125" s="75"/>
      <c r="Z125" s="90" t="s">
        <v>270</v>
      </c>
      <c r="AM125" s="90" t="s">
        <v>270</v>
      </c>
      <c r="AU125" s="90" t="s">
        <v>270</v>
      </c>
      <c r="AY125" s="90" t="s">
        <v>270</v>
      </c>
      <c r="CD125" s="90" t="s">
        <v>270</v>
      </c>
      <c r="CN125" s="90" t="s">
        <v>270</v>
      </c>
    </row>
    <row r="126" spans="1:92" ht="12.75">
      <c r="A126" s="75"/>
      <c r="B126" s="75"/>
      <c r="C126" s="90" t="s">
        <v>271</v>
      </c>
      <c r="D126" s="75"/>
      <c r="E126" s="75"/>
      <c r="F126" s="75"/>
      <c r="G126" s="75"/>
      <c r="H126" s="75"/>
      <c r="I126" s="75"/>
      <c r="J126" s="75"/>
      <c r="K126" s="75"/>
      <c r="L126" s="90" t="s">
        <v>271</v>
      </c>
      <c r="M126" s="75"/>
      <c r="N126" s="75"/>
      <c r="O126" s="75"/>
      <c r="P126" s="75"/>
      <c r="Q126" s="75"/>
      <c r="R126" s="75"/>
      <c r="S126" s="75"/>
      <c r="Z126" s="90" t="s">
        <v>271</v>
      </c>
      <c r="AM126" s="90" t="s">
        <v>271</v>
      </c>
      <c r="AU126" s="90" t="s">
        <v>271</v>
      </c>
      <c r="AY126" s="90" t="s">
        <v>271</v>
      </c>
      <c r="CD126" s="90" t="s">
        <v>271</v>
      </c>
      <c r="CN126" s="90" t="s">
        <v>271</v>
      </c>
    </row>
    <row r="127" spans="1:92" ht="12.75">
      <c r="A127" s="75"/>
      <c r="B127" s="75"/>
      <c r="C127" s="90" t="s">
        <v>272</v>
      </c>
      <c r="D127" s="75"/>
      <c r="E127" s="75"/>
      <c r="F127" s="75"/>
      <c r="G127" s="75"/>
      <c r="H127" s="75"/>
      <c r="I127" s="75"/>
      <c r="J127" s="75"/>
      <c r="K127" s="75"/>
      <c r="L127" s="90" t="s">
        <v>272</v>
      </c>
      <c r="M127" s="75"/>
      <c r="N127" s="75"/>
      <c r="O127" s="75"/>
      <c r="P127" s="75"/>
      <c r="Q127" s="75"/>
      <c r="R127" s="75"/>
      <c r="S127" s="75"/>
      <c r="Z127" s="90" t="s">
        <v>272</v>
      </c>
      <c r="AM127" s="90" t="s">
        <v>272</v>
      </c>
      <c r="AU127" s="90" t="s">
        <v>272</v>
      </c>
      <c r="AY127" s="90" t="s">
        <v>272</v>
      </c>
      <c r="CD127" s="90" t="s">
        <v>272</v>
      </c>
      <c r="CN127" s="90" t="s">
        <v>272</v>
      </c>
    </row>
    <row r="128" spans="1:92" ht="12.75">
      <c r="A128" s="75"/>
      <c r="B128" s="75"/>
      <c r="C128" s="90" t="s">
        <v>273</v>
      </c>
      <c r="D128" s="75"/>
      <c r="E128" s="75"/>
      <c r="F128" s="75"/>
      <c r="G128" s="75"/>
      <c r="H128" s="75"/>
      <c r="I128" s="75"/>
      <c r="J128" s="75"/>
      <c r="K128" s="75"/>
      <c r="L128" s="90" t="s">
        <v>273</v>
      </c>
      <c r="M128" s="75"/>
      <c r="N128" s="75"/>
      <c r="O128" s="75"/>
      <c r="P128" s="75"/>
      <c r="Q128" s="75"/>
      <c r="R128" s="75"/>
      <c r="S128" s="75"/>
      <c r="Z128" s="90" t="s">
        <v>273</v>
      </c>
      <c r="AM128" s="90" t="s">
        <v>273</v>
      </c>
      <c r="AU128" s="90" t="s">
        <v>273</v>
      </c>
      <c r="AY128" s="90" t="s">
        <v>273</v>
      </c>
      <c r="CD128" s="90" t="s">
        <v>273</v>
      </c>
      <c r="CN128" s="90" t="s">
        <v>273</v>
      </c>
    </row>
    <row r="129" spans="1:92" ht="12.75">
      <c r="A129" s="75"/>
      <c r="B129" s="75"/>
      <c r="C129" s="90" t="s">
        <v>274</v>
      </c>
      <c r="D129" s="75"/>
      <c r="E129" s="75"/>
      <c r="F129" s="75"/>
      <c r="G129" s="75"/>
      <c r="H129" s="75"/>
      <c r="I129" s="75"/>
      <c r="J129" s="75"/>
      <c r="K129" s="75"/>
      <c r="L129" s="90" t="s">
        <v>274</v>
      </c>
      <c r="M129" s="75"/>
      <c r="N129" s="75"/>
      <c r="O129" s="75"/>
      <c r="P129" s="75"/>
      <c r="Q129" s="75"/>
      <c r="R129" s="75"/>
      <c r="S129" s="75"/>
      <c r="Z129" s="90" t="s">
        <v>274</v>
      </c>
      <c r="AM129" s="90" t="s">
        <v>274</v>
      </c>
      <c r="AU129" s="90" t="s">
        <v>274</v>
      </c>
      <c r="AY129" s="90" t="s">
        <v>274</v>
      </c>
      <c r="CD129" s="90" t="s">
        <v>274</v>
      </c>
      <c r="CN129" s="90" t="s">
        <v>274</v>
      </c>
    </row>
    <row r="130" spans="1:92" ht="12.75">
      <c r="A130" s="75"/>
      <c r="B130" s="75"/>
      <c r="C130" s="90" t="s">
        <v>275</v>
      </c>
      <c r="D130" s="75"/>
      <c r="E130" s="75"/>
      <c r="F130" s="75"/>
      <c r="G130" s="75"/>
      <c r="H130" s="75"/>
      <c r="I130" s="75"/>
      <c r="J130" s="75"/>
      <c r="K130" s="75"/>
      <c r="L130" s="90" t="s">
        <v>275</v>
      </c>
      <c r="M130" s="75"/>
      <c r="N130" s="75"/>
      <c r="O130" s="75"/>
      <c r="P130" s="75"/>
      <c r="Q130" s="75"/>
      <c r="R130" s="75"/>
      <c r="S130" s="75"/>
      <c r="Z130" s="90" t="s">
        <v>275</v>
      </c>
      <c r="AM130" s="90" t="s">
        <v>275</v>
      </c>
      <c r="AU130" s="90" t="s">
        <v>275</v>
      </c>
      <c r="AY130" s="90" t="s">
        <v>275</v>
      </c>
      <c r="CD130" s="90" t="s">
        <v>275</v>
      </c>
      <c r="CN130" s="90" t="s">
        <v>275</v>
      </c>
    </row>
    <row r="131" spans="1:92" ht="12.75">
      <c r="A131" s="75"/>
      <c r="B131" s="75"/>
      <c r="C131" s="90" t="s">
        <v>276</v>
      </c>
      <c r="D131" s="75"/>
      <c r="E131" s="75"/>
      <c r="F131" s="75"/>
      <c r="G131" s="75"/>
      <c r="H131" s="75"/>
      <c r="I131" s="75"/>
      <c r="J131" s="75"/>
      <c r="K131" s="75"/>
      <c r="L131" s="90" t="s">
        <v>276</v>
      </c>
      <c r="M131" s="75"/>
      <c r="N131" s="75"/>
      <c r="O131" s="75"/>
      <c r="P131" s="75"/>
      <c r="Q131" s="75"/>
      <c r="R131" s="75"/>
      <c r="S131" s="75"/>
      <c r="Z131" s="90" t="s">
        <v>276</v>
      </c>
      <c r="AM131" s="90" t="s">
        <v>276</v>
      </c>
      <c r="AU131" s="90" t="s">
        <v>276</v>
      </c>
      <c r="AY131" s="90" t="s">
        <v>276</v>
      </c>
      <c r="CD131" s="90" t="s">
        <v>276</v>
      </c>
      <c r="CN131" s="90" t="s">
        <v>276</v>
      </c>
    </row>
    <row r="132" spans="1:92" ht="12.75">
      <c r="A132" s="75"/>
      <c r="B132" s="75"/>
      <c r="C132" s="90" t="s">
        <v>277</v>
      </c>
      <c r="D132" s="75"/>
      <c r="E132" s="75"/>
      <c r="F132" s="75"/>
      <c r="G132" s="75"/>
      <c r="H132" s="75"/>
      <c r="I132" s="75"/>
      <c r="J132" s="75"/>
      <c r="K132" s="75"/>
      <c r="L132" s="90" t="s">
        <v>277</v>
      </c>
      <c r="M132" s="75"/>
      <c r="N132" s="75"/>
      <c r="O132" s="75"/>
      <c r="P132" s="75"/>
      <c r="Q132" s="75"/>
      <c r="R132" s="75"/>
      <c r="S132" s="75"/>
      <c r="Z132" s="90" t="s">
        <v>277</v>
      </c>
      <c r="AM132" s="90" t="s">
        <v>277</v>
      </c>
      <c r="AU132" s="90" t="s">
        <v>277</v>
      </c>
      <c r="AY132" s="90" t="s">
        <v>277</v>
      </c>
      <c r="CD132" s="90" t="s">
        <v>277</v>
      </c>
      <c r="CN132" s="90" t="s">
        <v>277</v>
      </c>
    </row>
    <row r="133" spans="1:92" ht="12.75">
      <c r="A133" s="75"/>
      <c r="B133" s="75"/>
      <c r="C133" s="90" t="s">
        <v>278</v>
      </c>
      <c r="D133" s="75"/>
      <c r="E133" s="75"/>
      <c r="F133" s="75"/>
      <c r="G133" s="75"/>
      <c r="H133" s="75"/>
      <c r="I133" s="75"/>
      <c r="J133" s="75"/>
      <c r="K133" s="75"/>
      <c r="L133" s="90" t="s">
        <v>278</v>
      </c>
      <c r="M133" s="75"/>
      <c r="N133" s="75"/>
      <c r="O133" s="75"/>
      <c r="P133" s="75"/>
      <c r="Q133" s="75"/>
      <c r="R133" s="75"/>
      <c r="S133" s="75"/>
      <c r="Z133" s="90" t="s">
        <v>278</v>
      </c>
      <c r="AM133" s="90" t="s">
        <v>278</v>
      </c>
      <c r="AU133" s="90" t="s">
        <v>278</v>
      </c>
      <c r="AY133" s="90" t="s">
        <v>278</v>
      </c>
      <c r="CD133" s="90" t="s">
        <v>278</v>
      </c>
      <c r="CN133" s="90" t="s">
        <v>278</v>
      </c>
    </row>
    <row r="134" spans="1:92" ht="12.75">
      <c r="A134" s="75"/>
      <c r="B134" s="75"/>
      <c r="C134" s="90" t="s">
        <v>279</v>
      </c>
      <c r="D134" s="75"/>
      <c r="E134" s="75"/>
      <c r="F134" s="75"/>
      <c r="G134" s="75"/>
      <c r="H134" s="75"/>
      <c r="I134" s="75"/>
      <c r="J134" s="75"/>
      <c r="K134" s="75"/>
      <c r="L134" s="90" t="s">
        <v>279</v>
      </c>
      <c r="M134" s="75"/>
      <c r="N134" s="75"/>
      <c r="O134" s="75"/>
      <c r="P134" s="75"/>
      <c r="Q134" s="75"/>
      <c r="R134" s="75"/>
      <c r="S134" s="75"/>
      <c r="Z134" s="90" t="s">
        <v>279</v>
      </c>
      <c r="AM134" s="90" t="s">
        <v>279</v>
      </c>
      <c r="AU134" s="90" t="s">
        <v>279</v>
      </c>
      <c r="AY134" s="90" t="s">
        <v>279</v>
      </c>
      <c r="CD134" s="90" t="s">
        <v>279</v>
      </c>
      <c r="CN134" s="90" t="s">
        <v>279</v>
      </c>
    </row>
    <row r="135" spans="1:92" ht="12.75">
      <c r="A135" s="75"/>
      <c r="B135" s="75"/>
      <c r="C135" s="90" t="s">
        <v>280</v>
      </c>
      <c r="D135" s="75"/>
      <c r="E135" s="75"/>
      <c r="F135" s="75"/>
      <c r="G135" s="75"/>
      <c r="H135" s="75"/>
      <c r="I135" s="75"/>
      <c r="J135" s="75"/>
      <c r="K135" s="75"/>
      <c r="L135" s="90" t="s">
        <v>280</v>
      </c>
      <c r="M135" s="75"/>
      <c r="N135" s="75"/>
      <c r="O135" s="75"/>
      <c r="P135" s="75"/>
      <c r="Q135" s="75"/>
      <c r="R135" s="75"/>
      <c r="S135" s="75"/>
      <c r="Z135" s="90" t="s">
        <v>280</v>
      </c>
      <c r="AM135" s="90" t="s">
        <v>280</v>
      </c>
      <c r="AU135" s="90" t="s">
        <v>280</v>
      </c>
      <c r="AY135" s="90" t="s">
        <v>280</v>
      </c>
      <c r="CD135" s="90" t="s">
        <v>280</v>
      </c>
      <c r="CN135" s="90" t="s">
        <v>280</v>
      </c>
    </row>
    <row r="136" spans="1:92" ht="12.75">
      <c r="A136" s="75"/>
      <c r="B136" s="75"/>
      <c r="C136" s="90" t="s">
        <v>281</v>
      </c>
      <c r="D136" s="75"/>
      <c r="E136" s="75"/>
      <c r="F136" s="75"/>
      <c r="G136" s="75"/>
      <c r="H136" s="75"/>
      <c r="I136" s="75"/>
      <c r="J136" s="75"/>
      <c r="K136" s="75"/>
      <c r="L136" s="90" t="s">
        <v>281</v>
      </c>
      <c r="M136" s="75"/>
      <c r="N136" s="75"/>
      <c r="O136" s="75"/>
      <c r="P136" s="75"/>
      <c r="Q136" s="75"/>
      <c r="R136" s="75"/>
      <c r="S136" s="75"/>
      <c r="Z136" s="90" t="s">
        <v>281</v>
      </c>
      <c r="AM136" s="90" t="s">
        <v>281</v>
      </c>
      <c r="AU136" s="90" t="s">
        <v>281</v>
      </c>
      <c r="AY136" s="90" t="s">
        <v>281</v>
      </c>
      <c r="CD136" s="90" t="s">
        <v>281</v>
      </c>
      <c r="CN136" s="90" t="s">
        <v>281</v>
      </c>
    </row>
    <row r="137" spans="1:92" ht="12.75">
      <c r="A137" s="75"/>
      <c r="B137" s="75"/>
      <c r="C137" s="90" t="s">
        <v>282</v>
      </c>
      <c r="D137" s="75"/>
      <c r="E137" s="75"/>
      <c r="F137" s="75"/>
      <c r="G137" s="75"/>
      <c r="H137" s="75"/>
      <c r="I137" s="75"/>
      <c r="J137" s="75"/>
      <c r="K137" s="75"/>
      <c r="L137" s="90" t="s">
        <v>282</v>
      </c>
      <c r="M137" s="75"/>
      <c r="N137" s="75"/>
      <c r="O137" s="75"/>
      <c r="P137" s="75"/>
      <c r="Q137" s="75"/>
      <c r="R137" s="75"/>
      <c r="S137" s="75"/>
      <c r="Z137" s="90" t="s">
        <v>282</v>
      </c>
      <c r="AM137" s="90" t="s">
        <v>282</v>
      </c>
      <c r="AU137" s="90" t="s">
        <v>282</v>
      </c>
      <c r="AY137" s="90" t="s">
        <v>282</v>
      </c>
      <c r="CD137" s="90" t="s">
        <v>282</v>
      </c>
      <c r="CN137" s="90" t="s">
        <v>282</v>
      </c>
    </row>
    <row r="138" spans="1:92" ht="12.75">
      <c r="A138" s="75"/>
      <c r="B138" s="75"/>
      <c r="C138" s="90" t="s">
        <v>283</v>
      </c>
      <c r="D138" s="75"/>
      <c r="E138" s="75"/>
      <c r="F138" s="75"/>
      <c r="G138" s="75"/>
      <c r="H138" s="75"/>
      <c r="I138" s="75"/>
      <c r="J138" s="75"/>
      <c r="K138" s="75"/>
      <c r="L138" s="90" t="s">
        <v>283</v>
      </c>
      <c r="M138" s="75"/>
      <c r="N138" s="75"/>
      <c r="O138" s="75"/>
      <c r="P138" s="75"/>
      <c r="Q138" s="75"/>
      <c r="R138" s="75"/>
      <c r="S138" s="75"/>
      <c r="Z138" s="90" t="s">
        <v>283</v>
      </c>
      <c r="AM138" s="90" t="s">
        <v>283</v>
      </c>
      <c r="AU138" s="90" t="s">
        <v>283</v>
      </c>
      <c r="AY138" s="90" t="s">
        <v>283</v>
      </c>
      <c r="CD138" s="90" t="s">
        <v>283</v>
      </c>
      <c r="CN138" s="90" t="s">
        <v>283</v>
      </c>
    </row>
    <row r="139" spans="1:92" ht="12.75">
      <c r="A139" s="75"/>
      <c r="B139" s="75"/>
      <c r="C139" s="90" t="s">
        <v>284</v>
      </c>
      <c r="D139" s="75"/>
      <c r="E139" s="75"/>
      <c r="F139" s="75"/>
      <c r="G139" s="75"/>
      <c r="H139" s="75"/>
      <c r="I139" s="75"/>
      <c r="J139" s="75"/>
      <c r="K139" s="75"/>
      <c r="L139" s="90" t="s">
        <v>284</v>
      </c>
      <c r="M139" s="75"/>
      <c r="N139" s="75"/>
      <c r="O139" s="75"/>
      <c r="P139" s="75"/>
      <c r="Q139" s="75"/>
      <c r="R139" s="75"/>
      <c r="S139" s="75"/>
      <c r="Z139" s="90" t="s">
        <v>284</v>
      </c>
      <c r="AM139" s="90" t="s">
        <v>284</v>
      </c>
      <c r="AU139" s="90" t="s">
        <v>284</v>
      </c>
      <c r="AY139" s="90" t="s">
        <v>284</v>
      </c>
      <c r="CD139" s="90" t="s">
        <v>284</v>
      </c>
      <c r="CN139" s="90" t="s">
        <v>284</v>
      </c>
    </row>
    <row r="140" spans="1:92" ht="12.75">
      <c r="A140" s="75"/>
      <c r="B140" s="75"/>
      <c r="C140" s="90" t="s">
        <v>285</v>
      </c>
      <c r="D140" s="75"/>
      <c r="E140" s="75"/>
      <c r="F140" s="75"/>
      <c r="G140" s="75"/>
      <c r="H140" s="75"/>
      <c r="I140" s="75"/>
      <c r="J140" s="75"/>
      <c r="K140" s="75"/>
      <c r="L140" s="90" t="s">
        <v>285</v>
      </c>
      <c r="M140" s="75"/>
      <c r="N140" s="75"/>
      <c r="O140" s="75"/>
      <c r="P140" s="75"/>
      <c r="Q140" s="75"/>
      <c r="R140" s="75"/>
      <c r="S140" s="75"/>
      <c r="Z140" s="90" t="s">
        <v>285</v>
      </c>
      <c r="AM140" s="90" t="s">
        <v>285</v>
      </c>
      <c r="AU140" s="90" t="s">
        <v>285</v>
      </c>
      <c r="AY140" s="90" t="s">
        <v>285</v>
      </c>
      <c r="CD140" s="90" t="s">
        <v>285</v>
      </c>
      <c r="CN140" s="90" t="s">
        <v>285</v>
      </c>
    </row>
    <row r="141" spans="1:92" ht="12.75">
      <c r="A141" s="75"/>
      <c r="B141" s="75"/>
      <c r="C141" s="90" t="s">
        <v>286</v>
      </c>
      <c r="D141" s="75"/>
      <c r="E141" s="75"/>
      <c r="F141" s="75"/>
      <c r="G141" s="75"/>
      <c r="H141" s="75"/>
      <c r="I141" s="75"/>
      <c r="J141" s="75"/>
      <c r="K141" s="75"/>
      <c r="L141" s="90" t="s">
        <v>286</v>
      </c>
      <c r="M141" s="75"/>
      <c r="N141" s="75"/>
      <c r="O141" s="75"/>
      <c r="P141" s="75"/>
      <c r="Q141" s="75"/>
      <c r="R141" s="75"/>
      <c r="S141" s="75"/>
      <c r="Z141" s="90" t="s">
        <v>286</v>
      </c>
      <c r="AM141" s="90" t="s">
        <v>286</v>
      </c>
      <c r="AU141" s="90" t="s">
        <v>286</v>
      </c>
      <c r="AY141" s="90" t="s">
        <v>286</v>
      </c>
      <c r="CD141" s="90" t="s">
        <v>286</v>
      </c>
      <c r="CN141" s="90" t="s">
        <v>286</v>
      </c>
    </row>
    <row r="142" spans="1:92" ht="12.75">
      <c r="A142" s="75"/>
      <c r="B142" s="75"/>
      <c r="C142" s="90" t="s">
        <v>287</v>
      </c>
      <c r="D142" s="75"/>
      <c r="E142" s="75"/>
      <c r="F142" s="75"/>
      <c r="G142" s="75"/>
      <c r="H142" s="75"/>
      <c r="I142" s="75"/>
      <c r="J142" s="75"/>
      <c r="K142" s="75"/>
      <c r="L142" s="90" t="s">
        <v>287</v>
      </c>
      <c r="M142" s="75"/>
      <c r="N142" s="75"/>
      <c r="O142" s="75"/>
      <c r="P142" s="75"/>
      <c r="Q142" s="75"/>
      <c r="R142" s="75"/>
      <c r="S142" s="75"/>
      <c r="Z142" s="90" t="s">
        <v>287</v>
      </c>
      <c r="AM142" s="90" t="s">
        <v>287</v>
      </c>
      <c r="AU142" s="90" t="s">
        <v>287</v>
      </c>
      <c r="AY142" s="90" t="s">
        <v>287</v>
      </c>
      <c r="CD142" s="90" t="s">
        <v>287</v>
      </c>
      <c r="CN142" s="90" t="s">
        <v>287</v>
      </c>
    </row>
    <row r="143" spans="1:92" ht="12.75">
      <c r="A143" s="75"/>
      <c r="B143" s="75"/>
      <c r="C143" s="90" t="s">
        <v>288</v>
      </c>
      <c r="D143" s="75"/>
      <c r="E143" s="75"/>
      <c r="F143" s="75"/>
      <c r="G143" s="75"/>
      <c r="H143" s="75"/>
      <c r="I143" s="75"/>
      <c r="J143" s="75"/>
      <c r="K143" s="75"/>
      <c r="L143" s="90" t="s">
        <v>288</v>
      </c>
      <c r="M143" s="75"/>
      <c r="N143" s="75"/>
      <c r="O143" s="75"/>
      <c r="P143" s="75"/>
      <c r="Q143" s="75"/>
      <c r="R143" s="75"/>
      <c r="S143" s="75"/>
      <c r="Z143" s="90" t="s">
        <v>288</v>
      </c>
      <c r="AM143" s="90" t="s">
        <v>288</v>
      </c>
      <c r="AU143" s="90" t="s">
        <v>288</v>
      </c>
      <c r="AY143" s="90" t="s">
        <v>288</v>
      </c>
      <c r="CD143" s="90" t="s">
        <v>288</v>
      </c>
      <c r="CN143" s="90" t="s">
        <v>288</v>
      </c>
    </row>
    <row r="144" spans="1:92" ht="12.75">
      <c r="A144" s="75"/>
      <c r="B144" s="75"/>
      <c r="C144" s="90" t="s">
        <v>289</v>
      </c>
      <c r="D144" s="75"/>
      <c r="E144" s="75"/>
      <c r="F144" s="75"/>
      <c r="G144" s="75"/>
      <c r="H144" s="75"/>
      <c r="I144" s="75"/>
      <c r="J144" s="75"/>
      <c r="K144" s="75"/>
      <c r="L144" s="90" t="s">
        <v>289</v>
      </c>
      <c r="M144" s="75"/>
      <c r="N144" s="75"/>
      <c r="O144" s="75"/>
      <c r="P144" s="75"/>
      <c r="Q144" s="75"/>
      <c r="R144" s="75"/>
      <c r="S144" s="75"/>
      <c r="Z144" s="90" t="s">
        <v>289</v>
      </c>
      <c r="AM144" s="90" t="s">
        <v>289</v>
      </c>
      <c r="AU144" s="90" t="s">
        <v>289</v>
      </c>
      <c r="AY144" s="90" t="s">
        <v>289</v>
      </c>
      <c r="CD144" s="90" t="s">
        <v>289</v>
      </c>
      <c r="CN144" s="90" t="s">
        <v>289</v>
      </c>
    </row>
    <row r="145" spans="1:92" ht="12.75">
      <c r="A145" s="75"/>
      <c r="B145" s="75"/>
      <c r="C145" s="90" t="s">
        <v>290</v>
      </c>
      <c r="D145" s="75"/>
      <c r="E145" s="75"/>
      <c r="F145" s="75"/>
      <c r="G145" s="75"/>
      <c r="H145" s="75"/>
      <c r="I145" s="75"/>
      <c r="J145" s="75"/>
      <c r="K145" s="75"/>
      <c r="L145" s="90" t="s">
        <v>290</v>
      </c>
      <c r="M145" s="75"/>
      <c r="N145" s="75"/>
      <c r="O145" s="75"/>
      <c r="P145" s="75"/>
      <c r="Q145" s="75"/>
      <c r="R145" s="75"/>
      <c r="S145" s="75"/>
      <c r="Z145" s="90" t="s">
        <v>290</v>
      </c>
      <c r="AM145" s="90" t="s">
        <v>290</v>
      </c>
      <c r="AU145" s="90" t="s">
        <v>290</v>
      </c>
      <c r="AY145" s="90" t="s">
        <v>290</v>
      </c>
      <c r="CD145" s="90" t="s">
        <v>290</v>
      </c>
      <c r="CN145" s="90" t="s">
        <v>290</v>
      </c>
    </row>
    <row r="146" spans="1:92" ht="12.75">
      <c r="A146" s="75"/>
      <c r="B146" s="75"/>
      <c r="C146" s="90" t="s">
        <v>291</v>
      </c>
      <c r="D146" s="75"/>
      <c r="E146" s="75"/>
      <c r="F146" s="75"/>
      <c r="G146" s="75"/>
      <c r="H146" s="75"/>
      <c r="I146" s="75"/>
      <c r="J146" s="75"/>
      <c r="K146" s="75"/>
      <c r="L146" s="90" t="s">
        <v>291</v>
      </c>
      <c r="M146" s="75"/>
      <c r="N146" s="75"/>
      <c r="O146" s="75"/>
      <c r="P146" s="75"/>
      <c r="Q146" s="75"/>
      <c r="R146" s="75"/>
      <c r="S146" s="75"/>
      <c r="Z146" s="90" t="s">
        <v>291</v>
      </c>
      <c r="AM146" s="90" t="s">
        <v>291</v>
      </c>
      <c r="AU146" s="90" t="s">
        <v>291</v>
      </c>
      <c r="AY146" s="90" t="s">
        <v>291</v>
      </c>
      <c r="CD146" s="90" t="s">
        <v>291</v>
      </c>
      <c r="CN146" s="90" t="s">
        <v>291</v>
      </c>
    </row>
    <row r="147" spans="1:92" ht="12.75">
      <c r="A147" s="75"/>
      <c r="B147" s="75"/>
      <c r="C147" s="90" t="s">
        <v>292</v>
      </c>
      <c r="D147" s="75"/>
      <c r="E147" s="75"/>
      <c r="F147" s="75"/>
      <c r="G147" s="75"/>
      <c r="H147" s="75"/>
      <c r="I147" s="75"/>
      <c r="J147" s="75"/>
      <c r="K147" s="75"/>
      <c r="L147" s="90" t="s">
        <v>292</v>
      </c>
      <c r="M147" s="75"/>
      <c r="N147" s="75"/>
      <c r="O147" s="75"/>
      <c r="P147" s="75"/>
      <c r="Q147" s="75"/>
      <c r="R147" s="75"/>
      <c r="S147" s="75"/>
      <c r="Z147" s="90" t="s">
        <v>292</v>
      </c>
      <c r="AM147" s="90" t="s">
        <v>292</v>
      </c>
      <c r="AU147" s="90" t="s">
        <v>292</v>
      </c>
      <c r="AY147" s="90" t="s">
        <v>292</v>
      </c>
      <c r="CD147" s="90" t="s">
        <v>292</v>
      </c>
      <c r="CN147" s="90" t="s">
        <v>292</v>
      </c>
    </row>
    <row r="148" spans="1:92" ht="12.75">
      <c r="A148" s="75"/>
      <c r="B148" s="75"/>
      <c r="C148" s="90" t="s">
        <v>293</v>
      </c>
      <c r="D148" s="75"/>
      <c r="E148" s="75"/>
      <c r="F148" s="75"/>
      <c r="G148" s="75"/>
      <c r="H148" s="75"/>
      <c r="I148" s="75"/>
      <c r="J148" s="75"/>
      <c r="K148" s="75"/>
      <c r="L148" s="90" t="s">
        <v>293</v>
      </c>
      <c r="M148" s="75"/>
      <c r="N148" s="75"/>
      <c r="O148" s="75"/>
      <c r="P148" s="75"/>
      <c r="Q148" s="75"/>
      <c r="R148" s="75"/>
      <c r="S148" s="75"/>
      <c r="Z148" s="90" t="s">
        <v>293</v>
      </c>
      <c r="AM148" s="90" t="s">
        <v>293</v>
      </c>
      <c r="AU148" s="90" t="s">
        <v>293</v>
      </c>
      <c r="AY148" s="90" t="s">
        <v>293</v>
      </c>
      <c r="CD148" s="90" t="s">
        <v>293</v>
      </c>
      <c r="CN148" s="90" t="s">
        <v>293</v>
      </c>
    </row>
    <row r="149" spans="1:92" ht="12.75">
      <c r="A149" s="75"/>
      <c r="B149" s="75"/>
      <c r="C149" s="90" t="s">
        <v>294</v>
      </c>
      <c r="D149" s="75"/>
      <c r="E149" s="75"/>
      <c r="F149" s="75"/>
      <c r="G149" s="75"/>
      <c r="H149" s="75"/>
      <c r="I149" s="75"/>
      <c r="J149" s="75"/>
      <c r="K149" s="75"/>
      <c r="L149" s="90" t="s">
        <v>294</v>
      </c>
      <c r="M149" s="75"/>
      <c r="N149" s="75"/>
      <c r="O149" s="75"/>
      <c r="P149" s="75"/>
      <c r="Q149" s="75"/>
      <c r="R149" s="75"/>
      <c r="S149" s="75"/>
      <c r="Z149" s="90" t="s">
        <v>294</v>
      </c>
      <c r="AM149" s="90" t="s">
        <v>294</v>
      </c>
      <c r="AU149" s="90" t="s">
        <v>294</v>
      </c>
      <c r="AY149" s="90" t="s">
        <v>294</v>
      </c>
      <c r="CD149" s="90" t="s">
        <v>294</v>
      </c>
      <c r="CN149" s="90" t="s">
        <v>294</v>
      </c>
    </row>
    <row r="150" spans="1:92" ht="12.75">
      <c r="A150" s="75"/>
      <c r="B150" s="75"/>
      <c r="C150" s="90" t="s">
        <v>295</v>
      </c>
      <c r="D150" s="75"/>
      <c r="E150" s="75"/>
      <c r="F150" s="75"/>
      <c r="G150" s="75"/>
      <c r="H150" s="75"/>
      <c r="I150" s="75"/>
      <c r="J150" s="75"/>
      <c r="K150" s="75"/>
      <c r="L150" s="90" t="s">
        <v>295</v>
      </c>
      <c r="M150" s="75"/>
      <c r="N150" s="75"/>
      <c r="O150" s="75"/>
      <c r="P150" s="75"/>
      <c r="Q150" s="75"/>
      <c r="R150" s="75"/>
      <c r="S150" s="75"/>
      <c r="Z150" s="90" t="s">
        <v>295</v>
      </c>
      <c r="AM150" s="90" t="s">
        <v>295</v>
      </c>
      <c r="AU150" s="90" t="s">
        <v>295</v>
      </c>
      <c r="AY150" s="90" t="s">
        <v>295</v>
      </c>
      <c r="CD150" s="90" t="s">
        <v>295</v>
      </c>
      <c r="CN150" s="90" t="s">
        <v>295</v>
      </c>
    </row>
    <row r="151" spans="1:92" ht="12.75">
      <c r="A151" s="75"/>
      <c r="B151" s="75"/>
      <c r="C151" s="90" t="s">
        <v>296</v>
      </c>
      <c r="D151" s="75"/>
      <c r="E151" s="75"/>
      <c r="F151" s="75"/>
      <c r="G151" s="75"/>
      <c r="H151" s="75"/>
      <c r="I151" s="75"/>
      <c r="J151" s="75"/>
      <c r="K151" s="75"/>
      <c r="L151" s="90" t="s">
        <v>296</v>
      </c>
      <c r="M151" s="75"/>
      <c r="N151" s="75"/>
      <c r="O151" s="75"/>
      <c r="P151" s="75"/>
      <c r="Q151" s="75"/>
      <c r="R151" s="75"/>
      <c r="S151" s="75"/>
      <c r="Z151" s="90" t="s">
        <v>296</v>
      </c>
      <c r="AM151" s="90" t="s">
        <v>296</v>
      </c>
      <c r="AU151" s="90" t="s">
        <v>296</v>
      </c>
      <c r="AY151" s="90" t="s">
        <v>296</v>
      </c>
      <c r="CD151" s="90" t="s">
        <v>296</v>
      </c>
      <c r="CN151" s="90" t="s">
        <v>296</v>
      </c>
    </row>
    <row r="152" spans="1:92" ht="12.75">
      <c r="A152" s="75"/>
      <c r="B152" s="75"/>
      <c r="C152" s="90" t="s">
        <v>297</v>
      </c>
      <c r="D152" s="75"/>
      <c r="E152" s="75"/>
      <c r="F152" s="75"/>
      <c r="G152" s="75"/>
      <c r="H152" s="75"/>
      <c r="I152" s="75"/>
      <c r="J152" s="75"/>
      <c r="K152" s="75"/>
      <c r="L152" s="90" t="s">
        <v>297</v>
      </c>
      <c r="M152" s="75"/>
      <c r="N152" s="75"/>
      <c r="O152" s="75"/>
      <c r="P152" s="75"/>
      <c r="Q152" s="75"/>
      <c r="R152" s="75"/>
      <c r="S152" s="75"/>
      <c r="Z152" s="90" t="s">
        <v>297</v>
      </c>
      <c r="AM152" s="90" t="s">
        <v>297</v>
      </c>
      <c r="AU152" s="90" t="s">
        <v>297</v>
      </c>
      <c r="AY152" s="90" t="s">
        <v>297</v>
      </c>
      <c r="CD152" s="90" t="s">
        <v>297</v>
      </c>
      <c r="CN152" s="90" t="s">
        <v>297</v>
      </c>
    </row>
    <row r="153" spans="1:92" ht="12.75">
      <c r="A153" s="75"/>
      <c r="B153" s="75"/>
      <c r="C153" s="90" t="s">
        <v>298</v>
      </c>
      <c r="D153" s="75"/>
      <c r="E153" s="75"/>
      <c r="F153" s="75"/>
      <c r="G153" s="75"/>
      <c r="H153" s="75"/>
      <c r="I153" s="75"/>
      <c r="J153" s="75"/>
      <c r="K153" s="75"/>
      <c r="L153" s="90" t="s">
        <v>298</v>
      </c>
      <c r="M153" s="75"/>
      <c r="N153" s="75"/>
      <c r="O153" s="75"/>
      <c r="P153" s="75"/>
      <c r="Q153" s="75"/>
      <c r="R153" s="75"/>
      <c r="S153" s="75"/>
      <c r="Z153" s="90" t="s">
        <v>298</v>
      </c>
      <c r="AM153" s="90" t="s">
        <v>298</v>
      </c>
      <c r="AU153" s="90" t="s">
        <v>298</v>
      </c>
      <c r="AY153" s="90" t="s">
        <v>298</v>
      </c>
      <c r="CD153" s="90" t="s">
        <v>298</v>
      </c>
      <c r="CN153" s="90" t="s">
        <v>298</v>
      </c>
    </row>
    <row r="154" spans="1:92" ht="12.75">
      <c r="A154" s="75"/>
      <c r="B154" s="75"/>
      <c r="C154" s="90" t="s">
        <v>299</v>
      </c>
      <c r="D154" s="75"/>
      <c r="E154" s="75"/>
      <c r="F154" s="75"/>
      <c r="G154" s="75"/>
      <c r="H154" s="75"/>
      <c r="I154" s="75"/>
      <c r="J154" s="75"/>
      <c r="K154" s="75"/>
      <c r="L154" s="90" t="s">
        <v>299</v>
      </c>
      <c r="M154" s="75"/>
      <c r="N154" s="75"/>
      <c r="O154" s="75"/>
      <c r="P154" s="75"/>
      <c r="Q154" s="75"/>
      <c r="R154" s="75"/>
      <c r="S154" s="75"/>
      <c r="Z154" s="90" t="s">
        <v>299</v>
      </c>
      <c r="AM154" s="90" t="s">
        <v>299</v>
      </c>
      <c r="AU154" s="90" t="s">
        <v>299</v>
      </c>
      <c r="AY154" s="90" t="s">
        <v>299</v>
      </c>
      <c r="CD154" s="90" t="s">
        <v>299</v>
      </c>
      <c r="CN154" s="90" t="s">
        <v>299</v>
      </c>
    </row>
    <row r="155" spans="1:92" ht="12.75">
      <c r="A155" s="75"/>
      <c r="B155" s="75"/>
      <c r="C155" s="90" t="s">
        <v>300</v>
      </c>
      <c r="D155" s="75"/>
      <c r="E155" s="75"/>
      <c r="F155" s="75"/>
      <c r="G155" s="75"/>
      <c r="H155" s="75"/>
      <c r="I155" s="75"/>
      <c r="J155" s="75"/>
      <c r="K155" s="75"/>
      <c r="L155" s="90" t="s">
        <v>300</v>
      </c>
      <c r="M155" s="75"/>
      <c r="N155" s="75"/>
      <c r="O155" s="75"/>
      <c r="P155" s="75"/>
      <c r="Q155" s="75"/>
      <c r="R155" s="75"/>
      <c r="S155" s="75"/>
      <c r="Z155" s="90" t="s">
        <v>300</v>
      </c>
      <c r="AM155" s="90" t="s">
        <v>300</v>
      </c>
      <c r="AU155" s="90" t="s">
        <v>300</v>
      </c>
      <c r="AY155" s="90" t="s">
        <v>300</v>
      </c>
      <c r="CD155" s="90" t="s">
        <v>300</v>
      </c>
      <c r="CN155" s="90" t="s">
        <v>300</v>
      </c>
    </row>
    <row r="156" spans="1:92" ht="12.75">
      <c r="A156" s="75"/>
      <c r="B156" s="75"/>
      <c r="C156" s="90" t="s">
        <v>301</v>
      </c>
      <c r="D156" s="75"/>
      <c r="E156" s="75"/>
      <c r="F156" s="75"/>
      <c r="G156" s="75"/>
      <c r="H156" s="75"/>
      <c r="I156" s="75"/>
      <c r="J156" s="75"/>
      <c r="K156" s="75"/>
      <c r="L156" s="90" t="s">
        <v>301</v>
      </c>
      <c r="M156" s="75"/>
      <c r="N156" s="75"/>
      <c r="O156" s="75"/>
      <c r="P156" s="75"/>
      <c r="Q156" s="75"/>
      <c r="R156" s="75"/>
      <c r="S156" s="75"/>
      <c r="Z156" s="90" t="s">
        <v>301</v>
      </c>
      <c r="AM156" s="90" t="s">
        <v>301</v>
      </c>
      <c r="AU156" s="90" t="s">
        <v>301</v>
      </c>
      <c r="AY156" s="90" t="s">
        <v>301</v>
      </c>
      <c r="CD156" s="90" t="s">
        <v>301</v>
      </c>
      <c r="CN156" s="90" t="s">
        <v>301</v>
      </c>
    </row>
    <row r="157" spans="1:92" ht="12.75">
      <c r="A157" s="75"/>
      <c r="B157" s="75"/>
      <c r="C157" s="90" t="s">
        <v>302</v>
      </c>
      <c r="D157" s="75"/>
      <c r="E157" s="75"/>
      <c r="F157" s="75"/>
      <c r="G157" s="75"/>
      <c r="H157" s="75"/>
      <c r="I157" s="75"/>
      <c r="J157" s="75"/>
      <c r="K157" s="75"/>
      <c r="L157" s="90" t="s">
        <v>302</v>
      </c>
      <c r="M157" s="75"/>
      <c r="N157" s="75"/>
      <c r="O157" s="75"/>
      <c r="P157" s="75"/>
      <c r="Q157" s="75"/>
      <c r="R157" s="75"/>
      <c r="S157" s="75"/>
      <c r="Z157" s="90" t="s">
        <v>302</v>
      </c>
      <c r="AM157" s="90" t="s">
        <v>302</v>
      </c>
      <c r="AU157" s="90" t="s">
        <v>302</v>
      </c>
      <c r="AY157" s="90" t="s">
        <v>302</v>
      </c>
      <c r="CD157" s="90" t="s">
        <v>302</v>
      </c>
      <c r="CN157" s="90" t="s">
        <v>302</v>
      </c>
    </row>
    <row r="158" spans="1:92" ht="12.75">
      <c r="A158" s="75"/>
      <c r="B158" s="75"/>
      <c r="C158" s="90" t="s">
        <v>303</v>
      </c>
      <c r="D158" s="75"/>
      <c r="E158" s="75"/>
      <c r="F158" s="75"/>
      <c r="G158" s="75"/>
      <c r="H158" s="75"/>
      <c r="I158" s="75"/>
      <c r="J158" s="75"/>
      <c r="K158" s="75"/>
      <c r="L158" s="90" t="s">
        <v>303</v>
      </c>
      <c r="M158" s="75"/>
      <c r="N158" s="75"/>
      <c r="O158" s="75"/>
      <c r="P158" s="75"/>
      <c r="Q158" s="75"/>
      <c r="R158" s="75"/>
      <c r="S158" s="75"/>
      <c r="Z158" s="90" t="s">
        <v>303</v>
      </c>
      <c r="AM158" s="90" t="s">
        <v>303</v>
      </c>
      <c r="AU158" s="90" t="s">
        <v>303</v>
      </c>
      <c r="AY158" s="90" t="s">
        <v>303</v>
      </c>
      <c r="CD158" s="90" t="s">
        <v>303</v>
      </c>
      <c r="CN158" s="90" t="s">
        <v>303</v>
      </c>
    </row>
    <row r="159" spans="1:92" ht="12.75">
      <c r="A159" s="75"/>
      <c r="B159" s="75"/>
      <c r="C159" s="90" t="s">
        <v>304</v>
      </c>
      <c r="D159" s="75"/>
      <c r="E159" s="75"/>
      <c r="F159" s="75"/>
      <c r="G159" s="75"/>
      <c r="H159" s="75"/>
      <c r="I159" s="75"/>
      <c r="J159" s="75"/>
      <c r="K159" s="75"/>
      <c r="L159" s="90" t="s">
        <v>304</v>
      </c>
      <c r="M159" s="75"/>
      <c r="N159" s="75"/>
      <c r="O159" s="75"/>
      <c r="P159" s="75"/>
      <c r="Q159" s="75"/>
      <c r="R159" s="75"/>
      <c r="S159" s="75"/>
      <c r="Z159" s="90" t="s">
        <v>304</v>
      </c>
      <c r="AM159" s="90" t="s">
        <v>304</v>
      </c>
      <c r="AU159" s="90" t="s">
        <v>304</v>
      </c>
      <c r="AY159" s="90" t="s">
        <v>304</v>
      </c>
      <c r="CD159" s="90" t="s">
        <v>304</v>
      </c>
      <c r="CN159" s="90" t="s">
        <v>304</v>
      </c>
    </row>
    <row r="160" spans="1:92" ht="12.75">
      <c r="A160" s="75"/>
      <c r="B160" s="75"/>
      <c r="C160" s="90" t="s">
        <v>305</v>
      </c>
      <c r="D160" s="75"/>
      <c r="E160" s="75"/>
      <c r="F160" s="75"/>
      <c r="G160" s="75"/>
      <c r="H160" s="75"/>
      <c r="I160" s="75"/>
      <c r="J160" s="75"/>
      <c r="K160" s="75"/>
      <c r="L160" s="90" t="s">
        <v>305</v>
      </c>
      <c r="M160" s="75"/>
      <c r="N160" s="75"/>
      <c r="O160" s="75"/>
      <c r="P160" s="75"/>
      <c r="Q160" s="75"/>
      <c r="R160" s="75"/>
      <c r="S160" s="75"/>
      <c r="Z160" s="90" t="s">
        <v>305</v>
      </c>
      <c r="AM160" s="90" t="s">
        <v>305</v>
      </c>
      <c r="AU160" s="90" t="s">
        <v>305</v>
      </c>
      <c r="AY160" s="90" t="s">
        <v>305</v>
      </c>
      <c r="CD160" s="90" t="s">
        <v>305</v>
      </c>
      <c r="CN160" s="90" t="s">
        <v>305</v>
      </c>
    </row>
    <row r="161" spans="1:92" ht="12.75">
      <c r="A161" s="75"/>
      <c r="B161" s="75"/>
      <c r="C161" s="90" t="s">
        <v>306</v>
      </c>
      <c r="D161" s="75"/>
      <c r="E161" s="75"/>
      <c r="F161" s="75"/>
      <c r="G161" s="75"/>
      <c r="H161" s="75"/>
      <c r="I161" s="75"/>
      <c r="J161" s="75"/>
      <c r="K161" s="75"/>
      <c r="L161" s="90" t="s">
        <v>306</v>
      </c>
      <c r="M161" s="75"/>
      <c r="N161" s="75"/>
      <c r="O161" s="75"/>
      <c r="P161" s="75"/>
      <c r="Q161" s="75"/>
      <c r="R161" s="75"/>
      <c r="S161" s="75"/>
      <c r="Z161" s="90" t="s">
        <v>306</v>
      </c>
      <c r="AM161" s="90" t="s">
        <v>306</v>
      </c>
      <c r="AU161" s="90" t="s">
        <v>306</v>
      </c>
      <c r="AY161" s="90" t="s">
        <v>306</v>
      </c>
      <c r="CD161" s="90" t="s">
        <v>306</v>
      </c>
      <c r="CN161" s="90" t="s">
        <v>306</v>
      </c>
    </row>
    <row r="162" spans="1:92" ht="12.75">
      <c r="A162" s="75"/>
      <c r="B162" s="75"/>
      <c r="C162" s="90" t="s">
        <v>307</v>
      </c>
      <c r="D162" s="75"/>
      <c r="E162" s="75"/>
      <c r="F162" s="75"/>
      <c r="G162" s="75"/>
      <c r="H162" s="75"/>
      <c r="I162" s="75"/>
      <c r="J162" s="75"/>
      <c r="K162" s="75"/>
      <c r="L162" s="90" t="s">
        <v>307</v>
      </c>
      <c r="M162" s="75"/>
      <c r="N162" s="75"/>
      <c r="O162" s="75"/>
      <c r="P162" s="75"/>
      <c r="Q162" s="75"/>
      <c r="R162" s="75"/>
      <c r="S162" s="75"/>
      <c r="Z162" s="90" t="s">
        <v>307</v>
      </c>
      <c r="AM162" s="90" t="s">
        <v>307</v>
      </c>
      <c r="AU162" s="90" t="s">
        <v>307</v>
      </c>
      <c r="AY162" s="90" t="s">
        <v>307</v>
      </c>
      <c r="CD162" s="90" t="s">
        <v>307</v>
      </c>
      <c r="CN162" s="90" t="s">
        <v>307</v>
      </c>
    </row>
    <row r="163" spans="1:92" ht="12.75">
      <c r="A163" s="75"/>
      <c r="B163" s="75"/>
      <c r="C163" s="90" t="s">
        <v>308</v>
      </c>
      <c r="D163" s="75"/>
      <c r="E163" s="75"/>
      <c r="F163" s="75"/>
      <c r="G163" s="75"/>
      <c r="H163" s="75"/>
      <c r="I163" s="75"/>
      <c r="J163" s="75"/>
      <c r="K163" s="75"/>
      <c r="L163" s="90" t="s">
        <v>308</v>
      </c>
      <c r="M163" s="75"/>
      <c r="N163" s="75"/>
      <c r="O163" s="75"/>
      <c r="P163" s="75"/>
      <c r="Q163" s="75"/>
      <c r="R163" s="75"/>
      <c r="S163" s="75"/>
      <c r="Z163" s="90" t="s">
        <v>308</v>
      </c>
      <c r="AM163" s="90" t="s">
        <v>308</v>
      </c>
      <c r="AU163" s="90" t="s">
        <v>308</v>
      </c>
      <c r="AY163" s="90" t="s">
        <v>308</v>
      </c>
      <c r="CD163" s="90" t="s">
        <v>308</v>
      </c>
      <c r="CN163" s="90" t="s">
        <v>308</v>
      </c>
    </row>
    <row r="164" spans="1:92" ht="12.75">
      <c r="A164" s="75"/>
      <c r="B164" s="75"/>
      <c r="C164" s="90" t="s">
        <v>309</v>
      </c>
      <c r="D164" s="75"/>
      <c r="E164" s="75"/>
      <c r="F164" s="75"/>
      <c r="G164" s="75"/>
      <c r="H164" s="75"/>
      <c r="I164" s="75"/>
      <c r="J164" s="75"/>
      <c r="K164" s="75"/>
      <c r="L164" s="90" t="s">
        <v>309</v>
      </c>
      <c r="M164" s="75"/>
      <c r="N164" s="75"/>
      <c r="O164" s="75"/>
      <c r="P164" s="75"/>
      <c r="Q164" s="75"/>
      <c r="R164" s="75"/>
      <c r="S164" s="75"/>
      <c r="Z164" s="90" t="s">
        <v>309</v>
      </c>
      <c r="AM164" s="90" t="s">
        <v>309</v>
      </c>
      <c r="AU164" s="90" t="s">
        <v>309</v>
      </c>
      <c r="AY164" s="90" t="s">
        <v>309</v>
      </c>
      <c r="CD164" s="90" t="s">
        <v>309</v>
      </c>
      <c r="CN164" s="90" t="s">
        <v>309</v>
      </c>
    </row>
    <row r="165" spans="1:92" ht="12.75">
      <c r="A165" s="75"/>
      <c r="B165" s="75"/>
      <c r="C165" s="90" t="s">
        <v>310</v>
      </c>
      <c r="D165" s="75"/>
      <c r="E165" s="75"/>
      <c r="F165" s="75"/>
      <c r="G165" s="75"/>
      <c r="H165" s="75"/>
      <c r="I165" s="75"/>
      <c r="J165" s="75"/>
      <c r="K165" s="75"/>
      <c r="L165" s="90" t="s">
        <v>310</v>
      </c>
      <c r="M165" s="75"/>
      <c r="N165" s="75"/>
      <c r="O165" s="75"/>
      <c r="P165" s="75"/>
      <c r="Q165" s="75"/>
      <c r="R165" s="75"/>
      <c r="S165" s="75"/>
      <c r="Z165" s="90" t="s">
        <v>310</v>
      </c>
      <c r="AM165" s="90" t="s">
        <v>310</v>
      </c>
      <c r="AU165" s="90" t="s">
        <v>310</v>
      </c>
      <c r="AY165" s="90" t="s">
        <v>310</v>
      </c>
      <c r="CD165" s="90" t="s">
        <v>310</v>
      </c>
      <c r="CN165" s="90" t="s">
        <v>310</v>
      </c>
    </row>
    <row r="166" spans="1:92" ht="12.75">
      <c r="A166" s="75"/>
      <c r="B166" s="75"/>
      <c r="C166" s="90" t="s">
        <v>311</v>
      </c>
      <c r="D166" s="75"/>
      <c r="E166" s="75"/>
      <c r="F166" s="75"/>
      <c r="G166" s="75"/>
      <c r="H166" s="75"/>
      <c r="I166" s="75"/>
      <c r="J166" s="75"/>
      <c r="K166" s="75"/>
      <c r="L166" s="90" t="s">
        <v>311</v>
      </c>
      <c r="M166" s="75"/>
      <c r="N166" s="75"/>
      <c r="O166" s="75"/>
      <c r="P166" s="75"/>
      <c r="Q166" s="75"/>
      <c r="R166" s="75"/>
      <c r="S166" s="75"/>
      <c r="Z166" s="90" t="s">
        <v>311</v>
      </c>
      <c r="AM166" s="90" t="s">
        <v>311</v>
      </c>
      <c r="AU166" s="90" t="s">
        <v>311</v>
      </c>
      <c r="AY166" s="90" t="s">
        <v>311</v>
      </c>
      <c r="CD166" s="90" t="s">
        <v>311</v>
      </c>
      <c r="CN166" s="90" t="s">
        <v>311</v>
      </c>
    </row>
    <row r="167" spans="1:92" ht="12.75">
      <c r="A167" s="75"/>
      <c r="B167" s="75"/>
      <c r="C167" s="90" t="s">
        <v>312</v>
      </c>
      <c r="D167" s="75"/>
      <c r="E167" s="75"/>
      <c r="F167" s="75"/>
      <c r="G167" s="75"/>
      <c r="H167" s="75"/>
      <c r="I167" s="75"/>
      <c r="J167" s="75"/>
      <c r="K167" s="75"/>
      <c r="L167" s="90" t="s">
        <v>312</v>
      </c>
      <c r="M167" s="75"/>
      <c r="N167" s="75"/>
      <c r="O167" s="75"/>
      <c r="P167" s="75"/>
      <c r="Q167" s="75"/>
      <c r="R167" s="75"/>
      <c r="S167" s="75"/>
      <c r="Z167" s="90" t="s">
        <v>312</v>
      </c>
      <c r="AM167" s="90" t="s">
        <v>312</v>
      </c>
      <c r="AU167" s="90" t="s">
        <v>312</v>
      </c>
      <c r="AY167" s="90" t="s">
        <v>312</v>
      </c>
      <c r="CD167" s="90" t="s">
        <v>312</v>
      </c>
      <c r="CN167" s="90" t="s">
        <v>312</v>
      </c>
    </row>
    <row r="168" spans="1:92" ht="12.75">
      <c r="A168" s="75"/>
      <c r="B168" s="75"/>
      <c r="C168" s="90" t="s">
        <v>313</v>
      </c>
      <c r="D168" s="75"/>
      <c r="E168" s="75"/>
      <c r="F168" s="75"/>
      <c r="G168" s="75"/>
      <c r="H168" s="75"/>
      <c r="I168" s="75"/>
      <c r="J168" s="75"/>
      <c r="K168" s="75"/>
      <c r="L168" s="90" t="s">
        <v>313</v>
      </c>
      <c r="M168" s="75"/>
      <c r="N168" s="75"/>
      <c r="O168" s="75"/>
      <c r="P168" s="75"/>
      <c r="Q168" s="75"/>
      <c r="R168" s="75"/>
      <c r="S168" s="75"/>
      <c r="Z168" s="90" t="s">
        <v>313</v>
      </c>
      <c r="AM168" s="90" t="s">
        <v>313</v>
      </c>
      <c r="AU168" s="90" t="s">
        <v>313</v>
      </c>
      <c r="AY168" s="90" t="s">
        <v>313</v>
      </c>
      <c r="CD168" s="90" t="s">
        <v>313</v>
      </c>
      <c r="CN168" s="90" t="s">
        <v>313</v>
      </c>
    </row>
    <row r="169" spans="1:92" ht="12.75">
      <c r="A169" s="75"/>
      <c r="B169" s="75"/>
      <c r="C169" s="90" t="s">
        <v>314</v>
      </c>
      <c r="D169" s="75"/>
      <c r="E169" s="75"/>
      <c r="F169" s="75"/>
      <c r="G169" s="75"/>
      <c r="H169" s="75"/>
      <c r="I169" s="75"/>
      <c r="J169" s="75"/>
      <c r="K169" s="75"/>
      <c r="L169" s="90" t="s">
        <v>314</v>
      </c>
      <c r="M169" s="75"/>
      <c r="N169" s="75"/>
      <c r="O169" s="75"/>
      <c r="P169" s="75"/>
      <c r="Q169" s="75"/>
      <c r="R169" s="75"/>
      <c r="S169" s="75"/>
      <c r="Z169" s="90" t="s">
        <v>314</v>
      </c>
      <c r="AM169" s="90" t="s">
        <v>314</v>
      </c>
      <c r="AU169" s="90" t="s">
        <v>314</v>
      </c>
      <c r="AY169" s="90" t="s">
        <v>314</v>
      </c>
      <c r="CD169" s="90" t="s">
        <v>314</v>
      </c>
      <c r="CN169" s="90" t="s">
        <v>314</v>
      </c>
    </row>
    <row r="170" spans="1:92" ht="12.75">
      <c r="A170" s="75"/>
      <c r="B170" s="75"/>
      <c r="C170" s="90" t="s">
        <v>315</v>
      </c>
      <c r="D170" s="75"/>
      <c r="E170" s="75"/>
      <c r="F170" s="75"/>
      <c r="G170" s="75"/>
      <c r="H170" s="75"/>
      <c r="I170" s="75"/>
      <c r="J170" s="75"/>
      <c r="K170" s="75"/>
      <c r="L170" s="90" t="s">
        <v>315</v>
      </c>
      <c r="M170" s="75"/>
      <c r="N170" s="75"/>
      <c r="O170" s="75"/>
      <c r="P170" s="75"/>
      <c r="Q170" s="75"/>
      <c r="R170" s="75"/>
      <c r="S170" s="75"/>
      <c r="Z170" s="90" t="s">
        <v>315</v>
      </c>
      <c r="AM170" s="90" t="s">
        <v>315</v>
      </c>
      <c r="AU170" s="90" t="s">
        <v>315</v>
      </c>
      <c r="AY170" s="90" t="s">
        <v>315</v>
      </c>
      <c r="CD170" s="90" t="s">
        <v>315</v>
      </c>
      <c r="CN170" s="90" t="s">
        <v>315</v>
      </c>
    </row>
    <row r="171" spans="1:92" ht="12.75">
      <c r="A171" s="75"/>
      <c r="B171" s="75"/>
      <c r="C171" s="90" t="s">
        <v>316</v>
      </c>
      <c r="D171" s="75"/>
      <c r="E171" s="75"/>
      <c r="F171" s="75"/>
      <c r="G171" s="75"/>
      <c r="H171" s="75"/>
      <c r="I171" s="75"/>
      <c r="J171" s="75"/>
      <c r="K171" s="75"/>
      <c r="L171" s="90" t="s">
        <v>316</v>
      </c>
      <c r="M171" s="75"/>
      <c r="N171" s="75"/>
      <c r="O171" s="75"/>
      <c r="P171" s="75"/>
      <c r="Q171" s="75"/>
      <c r="R171" s="75"/>
      <c r="S171" s="75"/>
      <c r="Z171" s="90" t="s">
        <v>316</v>
      </c>
      <c r="AM171" s="90" t="s">
        <v>316</v>
      </c>
      <c r="AU171" s="90" t="s">
        <v>316</v>
      </c>
      <c r="AY171" s="90" t="s">
        <v>316</v>
      </c>
      <c r="CD171" s="90" t="s">
        <v>316</v>
      </c>
      <c r="CN171" s="90" t="s">
        <v>316</v>
      </c>
    </row>
    <row r="172" spans="1:92" ht="12.75">
      <c r="A172" s="75"/>
      <c r="B172" s="75"/>
      <c r="C172" s="90" t="s">
        <v>317</v>
      </c>
      <c r="D172" s="75"/>
      <c r="E172" s="75"/>
      <c r="F172" s="75"/>
      <c r="G172" s="75"/>
      <c r="H172" s="75"/>
      <c r="I172" s="75"/>
      <c r="J172" s="75"/>
      <c r="K172" s="75"/>
      <c r="L172" s="90" t="s">
        <v>317</v>
      </c>
      <c r="M172" s="75"/>
      <c r="N172" s="75"/>
      <c r="O172" s="75"/>
      <c r="P172" s="75"/>
      <c r="Q172" s="75"/>
      <c r="R172" s="75"/>
      <c r="S172" s="75"/>
      <c r="Z172" s="90" t="s">
        <v>317</v>
      </c>
      <c r="AM172" s="90" t="s">
        <v>317</v>
      </c>
      <c r="AU172" s="90" t="s">
        <v>317</v>
      </c>
      <c r="AY172" s="90" t="s">
        <v>317</v>
      </c>
      <c r="CD172" s="90" t="s">
        <v>317</v>
      </c>
      <c r="CN172" s="90" t="s">
        <v>317</v>
      </c>
    </row>
    <row r="173" spans="1:92" ht="12.75">
      <c r="A173" s="75"/>
      <c r="B173" s="75"/>
      <c r="C173" s="90" t="s">
        <v>318</v>
      </c>
      <c r="D173" s="75"/>
      <c r="E173" s="75"/>
      <c r="F173" s="75"/>
      <c r="G173" s="75"/>
      <c r="H173" s="75"/>
      <c r="I173" s="75"/>
      <c r="J173" s="75"/>
      <c r="K173" s="75"/>
      <c r="L173" s="90" t="s">
        <v>318</v>
      </c>
      <c r="M173" s="75"/>
      <c r="N173" s="75"/>
      <c r="O173" s="75"/>
      <c r="P173" s="75"/>
      <c r="Q173" s="75"/>
      <c r="R173" s="75"/>
      <c r="S173" s="75"/>
      <c r="Z173" s="90" t="s">
        <v>318</v>
      </c>
      <c r="AM173" s="90" t="s">
        <v>318</v>
      </c>
      <c r="AU173" s="90" t="s">
        <v>318</v>
      </c>
      <c r="AY173" s="90" t="s">
        <v>318</v>
      </c>
      <c r="CD173" s="90" t="s">
        <v>318</v>
      </c>
      <c r="CN173" s="90" t="s">
        <v>318</v>
      </c>
    </row>
    <row r="174" spans="1:92" ht="12.75">
      <c r="A174" s="75"/>
      <c r="B174" s="75"/>
      <c r="C174" s="90" t="s">
        <v>319</v>
      </c>
      <c r="D174" s="75"/>
      <c r="E174" s="75"/>
      <c r="F174" s="75"/>
      <c r="G174" s="75"/>
      <c r="H174" s="75"/>
      <c r="I174" s="75"/>
      <c r="J174" s="75"/>
      <c r="K174" s="75"/>
      <c r="L174" s="90" t="s">
        <v>319</v>
      </c>
      <c r="M174" s="75"/>
      <c r="N174" s="75"/>
      <c r="O174" s="75"/>
      <c r="P174" s="75"/>
      <c r="Q174" s="75"/>
      <c r="R174" s="75"/>
      <c r="S174" s="75"/>
      <c r="Z174" s="90" t="s">
        <v>319</v>
      </c>
      <c r="AM174" s="90" t="s">
        <v>319</v>
      </c>
      <c r="AU174" s="90" t="s">
        <v>319</v>
      </c>
      <c r="AY174" s="90" t="s">
        <v>319</v>
      </c>
      <c r="CD174" s="90" t="s">
        <v>319</v>
      </c>
      <c r="CN174" s="90" t="s">
        <v>319</v>
      </c>
    </row>
    <row r="175" spans="1:92" ht="12.75">
      <c r="A175" s="75"/>
      <c r="B175" s="75"/>
      <c r="C175" s="90" t="s">
        <v>320</v>
      </c>
      <c r="D175" s="75"/>
      <c r="E175" s="75"/>
      <c r="F175" s="75"/>
      <c r="G175" s="75"/>
      <c r="H175" s="75"/>
      <c r="I175" s="75"/>
      <c r="J175" s="75"/>
      <c r="K175" s="75"/>
      <c r="L175" s="90" t="s">
        <v>320</v>
      </c>
      <c r="M175" s="75"/>
      <c r="N175" s="75"/>
      <c r="O175" s="75"/>
      <c r="P175" s="75"/>
      <c r="Q175" s="75"/>
      <c r="R175" s="75"/>
      <c r="S175" s="75"/>
      <c r="Z175" s="90" t="s">
        <v>320</v>
      </c>
      <c r="AM175" s="90" t="s">
        <v>320</v>
      </c>
      <c r="AU175" s="90" t="s">
        <v>320</v>
      </c>
      <c r="AY175" s="90" t="s">
        <v>320</v>
      </c>
      <c r="CD175" s="90" t="s">
        <v>320</v>
      </c>
      <c r="CN175" s="90" t="s">
        <v>320</v>
      </c>
    </row>
    <row r="176" spans="1:92" ht="12.75">
      <c r="A176" s="75"/>
      <c r="B176" s="75"/>
      <c r="C176" s="90" t="s">
        <v>321</v>
      </c>
      <c r="D176" s="75"/>
      <c r="E176" s="75"/>
      <c r="F176" s="75"/>
      <c r="G176" s="75"/>
      <c r="H176" s="75"/>
      <c r="I176" s="75"/>
      <c r="J176" s="75"/>
      <c r="K176" s="75"/>
      <c r="L176" s="90" t="s">
        <v>321</v>
      </c>
      <c r="M176" s="75"/>
      <c r="N176" s="75"/>
      <c r="O176" s="75"/>
      <c r="P176" s="75"/>
      <c r="Q176" s="75"/>
      <c r="R176" s="75"/>
      <c r="S176" s="75"/>
      <c r="Z176" s="90" t="s">
        <v>321</v>
      </c>
      <c r="AM176" s="90" t="s">
        <v>321</v>
      </c>
      <c r="AU176" s="90" t="s">
        <v>321</v>
      </c>
      <c r="AY176" s="90" t="s">
        <v>321</v>
      </c>
      <c r="CD176" s="90" t="s">
        <v>321</v>
      </c>
      <c r="CN176" s="90" t="s">
        <v>321</v>
      </c>
    </row>
    <row r="177" spans="1:92" ht="12.75">
      <c r="A177" s="75"/>
      <c r="B177" s="75"/>
      <c r="C177" s="90" t="s">
        <v>322</v>
      </c>
      <c r="D177" s="75"/>
      <c r="E177" s="75"/>
      <c r="F177" s="75"/>
      <c r="G177" s="75"/>
      <c r="H177" s="75"/>
      <c r="I177" s="75"/>
      <c r="J177" s="75"/>
      <c r="K177" s="75"/>
      <c r="L177" s="90" t="s">
        <v>322</v>
      </c>
      <c r="M177" s="75"/>
      <c r="N177" s="75"/>
      <c r="O177" s="75"/>
      <c r="P177" s="75"/>
      <c r="Q177" s="75"/>
      <c r="R177" s="75"/>
      <c r="S177" s="75"/>
      <c r="Z177" s="90" t="s">
        <v>322</v>
      </c>
      <c r="AM177" s="90" t="s">
        <v>322</v>
      </c>
      <c r="AU177" s="90" t="s">
        <v>322</v>
      </c>
      <c r="AY177" s="90" t="s">
        <v>322</v>
      </c>
      <c r="CD177" s="90" t="s">
        <v>322</v>
      </c>
      <c r="CN177" s="90" t="s">
        <v>322</v>
      </c>
    </row>
    <row r="178" spans="1:92" ht="12.75">
      <c r="A178" s="75"/>
      <c r="B178" s="75"/>
      <c r="C178" s="90" t="s">
        <v>323</v>
      </c>
      <c r="D178" s="75"/>
      <c r="E178" s="75"/>
      <c r="F178" s="75"/>
      <c r="G178" s="75"/>
      <c r="H178" s="75"/>
      <c r="I178" s="75"/>
      <c r="J178" s="75"/>
      <c r="K178" s="75"/>
      <c r="L178" s="90" t="s">
        <v>323</v>
      </c>
      <c r="M178" s="75"/>
      <c r="N178" s="75"/>
      <c r="O178" s="75"/>
      <c r="P178" s="75"/>
      <c r="Q178" s="75"/>
      <c r="R178" s="75"/>
      <c r="S178" s="75"/>
      <c r="Z178" s="90" t="s">
        <v>323</v>
      </c>
      <c r="AM178" s="90" t="s">
        <v>323</v>
      </c>
      <c r="AU178" s="90" t="s">
        <v>323</v>
      </c>
      <c r="AY178" s="90" t="s">
        <v>323</v>
      </c>
      <c r="CD178" s="90" t="s">
        <v>323</v>
      </c>
      <c r="CN178" s="90" t="s">
        <v>323</v>
      </c>
    </row>
    <row r="179" spans="1:92" ht="12.75">
      <c r="A179" s="75"/>
      <c r="B179" s="75"/>
      <c r="C179" s="90" t="s">
        <v>324</v>
      </c>
      <c r="D179" s="75"/>
      <c r="E179" s="75"/>
      <c r="F179" s="75"/>
      <c r="G179" s="75"/>
      <c r="H179" s="75"/>
      <c r="I179" s="75"/>
      <c r="J179" s="75"/>
      <c r="K179" s="75"/>
      <c r="L179" s="90" t="s">
        <v>324</v>
      </c>
      <c r="M179" s="75"/>
      <c r="N179" s="75"/>
      <c r="O179" s="75"/>
      <c r="P179" s="75"/>
      <c r="Q179" s="75"/>
      <c r="R179" s="75"/>
      <c r="S179" s="75"/>
      <c r="Z179" s="90" t="s">
        <v>324</v>
      </c>
      <c r="AM179" s="90" t="s">
        <v>324</v>
      </c>
      <c r="AU179" s="90" t="s">
        <v>324</v>
      </c>
      <c r="AY179" s="90" t="s">
        <v>324</v>
      </c>
      <c r="CD179" s="90" t="s">
        <v>324</v>
      </c>
      <c r="CN179" s="90" t="s">
        <v>324</v>
      </c>
    </row>
    <row r="180" spans="1:92" ht="12.75">
      <c r="A180" s="75"/>
      <c r="B180" s="75"/>
      <c r="C180" s="90" t="s">
        <v>325</v>
      </c>
      <c r="D180" s="75"/>
      <c r="E180" s="75"/>
      <c r="F180" s="75"/>
      <c r="G180" s="75"/>
      <c r="H180" s="75"/>
      <c r="I180" s="75"/>
      <c r="J180" s="75"/>
      <c r="K180" s="75"/>
      <c r="L180" s="90" t="s">
        <v>325</v>
      </c>
      <c r="M180" s="75"/>
      <c r="N180" s="75"/>
      <c r="O180" s="75"/>
      <c r="P180" s="75"/>
      <c r="Q180" s="75"/>
      <c r="R180" s="75"/>
      <c r="S180" s="75"/>
      <c r="Z180" s="90" t="s">
        <v>325</v>
      </c>
      <c r="AM180" s="90" t="s">
        <v>325</v>
      </c>
      <c r="AU180" s="90" t="s">
        <v>325</v>
      </c>
      <c r="AY180" s="90" t="s">
        <v>325</v>
      </c>
      <c r="CD180" s="90" t="s">
        <v>325</v>
      </c>
      <c r="CN180" s="90" t="s">
        <v>325</v>
      </c>
    </row>
    <row r="181" spans="1:92" ht="12.75">
      <c r="A181" s="75"/>
      <c r="B181" s="75"/>
      <c r="C181" s="90" t="s">
        <v>326</v>
      </c>
      <c r="D181" s="75"/>
      <c r="E181" s="75"/>
      <c r="F181" s="75"/>
      <c r="G181" s="75"/>
      <c r="H181" s="75"/>
      <c r="I181" s="75"/>
      <c r="J181" s="75"/>
      <c r="K181" s="75"/>
      <c r="L181" s="90" t="s">
        <v>326</v>
      </c>
      <c r="M181" s="75"/>
      <c r="N181" s="75"/>
      <c r="O181" s="75"/>
      <c r="P181" s="75"/>
      <c r="Q181" s="75"/>
      <c r="R181" s="75"/>
      <c r="S181" s="75"/>
      <c r="Z181" s="90" t="s">
        <v>326</v>
      </c>
      <c r="AM181" s="90" t="s">
        <v>326</v>
      </c>
      <c r="AU181" s="90" t="s">
        <v>326</v>
      </c>
      <c r="AY181" s="90" t="s">
        <v>326</v>
      </c>
      <c r="CD181" s="90" t="s">
        <v>326</v>
      </c>
      <c r="CN181" s="90" t="s">
        <v>326</v>
      </c>
    </row>
    <row r="182" spans="1:92" ht="12.75">
      <c r="A182" s="75"/>
      <c r="B182" s="75"/>
      <c r="C182" s="90" t="s">
        <v>327</v>
      </c>
      <c r="D182" s="75"/>
      <c r="E182" s="75"/>
      <c r="F182" s="75"/>
      <c r="G182" s="75"/>
      <c r="H182" s="75"/>
      <c r="I182" s="75"/>
      <c r="J182" s="75"/>
      <c r="K182" s="75"/>
      <c r="L182" s="90" t="s">
        <v>327</v>
      </c>
      <c r="M182" s="75"/>
      <c r="N182" s="75"/>
      <c r="O182" s="75"/>
      <c r="P182" s="75"/>
      <c r="Q182" s="75"/>
      <c r="R182" s="75"/>
      <c r="S182" s="75"/>
      <c r="Z182" s="90" t="s">
        <v>327</v>
      </c>
      <c r="AM182" s="90" t="s">
        <v>327</v>
      </c>
      <c r="AU182" s="90" t="s">
        <v>327</v>
      </c>
      <c r="AY182" s="90" t="s">
        <v>327</v>
      </c>
      <c r="CD182" s="90" t="s">
        <v>327</v>
      </c>
      <c r="CN182" s="90" t="s">
        <v>327</v>
      </c>
    </row>
    <row r="183" spans="1:92" ht="12.75">
      <c r="A183" s="75"/>
      <c r="B183" s="75"/>
      <c r="C183" s="90" t="s">
        <v>328</v>
      </c>
      <c r="D183" s="75"/>
      <c r="E183" s="75"/>
      <c r="F183" s="75"/>
      <c r="G183" s="75"/>
      <c r="H183" s="75"/>
      <c r="I183" s="75"/>
      <c r="J183" s="75"/>
      <c r="K183" s="75"/>
      <c r="L183" s="90" t="s">
        <v>328</v>
      </c>
      <c r="M183" s="75"/>
      <c r="N183" s="75"/>
      <c r="O183" s="75"/>
      <c r="P183" s="75"/>
      <c r="Q183" s="75"/>
      <c r="R183" s="75"/>
      <c r="S183" s="75"/>
      <c r="Z183" s="90" t="s">
        <v>328</v>
      </c>
      <c r="AM183" s="90" t="s">
        <v>328</v>
      </c>
      <c r="AU183" s="90" t="s">
        <v>328</v>
      </c>
      <c r="AY183" s="90" t="s">
        <v>328</v>
      </c>
      <c r="CD183" s="90" t="s">
        <v>328</v>
      </c>
      <c r="CN183" s="90" t="s">
        <v>328</v>
      </c>
    </row>
    <row r="184" spans="1:92" ht="12.75">
      <c r="A184" s="75"/>
      <c r="B184" s="75"/>
      <c r="C184" s="90" t="s">
        <v>329</v>
      </c>
      <c r="D184" s="75"/>
      <c r="E184" s="75"/>
      <c r="F184" s="75"/>
      <c r="G184" s="75"/>
      <c r="H184" s="75"/>
      <c r="I184" s="75"/>
      <c r="J184" s="75"/>
      <c r="K184" s="75"/>
      <c r="L184" s="90" t="s">
        <v>329</v>
      </c>
      <c r="M184" s="75"/>
      <c r="N184" s="75"/>
      <c r="O184" s="75"/>
      <c r="P184" s="75"/>
      <c r="Q184" s="75"/>
      <c r="R184" s="75"/>
      <c r="S184" s="75"/>
      <c r="Z184" s="90" t="s">
        <v>329</v>
      </c>
      <c r="AM184" s="90" t="s">
        <v>329</v>
      </c>
      <c r="AU184" s="90" t="s">
        <v>329</v>
      </c>
      <c r="AY184" s="90" t="s">
        <v>329</v>
      </c>
      <c r="CD184" s="90" t="s">
        <v>329</v>
      </c>
      <c r="CN184" s="90" t="s">
        <v>329</v>
      </c>
    </row>
    <row r="185" spans="1:92" ht="12.75">
      <c r="A185" s="75"/>
      <c r="B185" s="75"/>
      <c r="C185" s="90" t="s">
        <v>330</v>
      </c>
      <c r="D185" s="75"/>
      <c r="E185" s="75"/>
      <c r="F185" s="75"/>
      <c r="G185" s="75"/>
      <c r="H185" s="75"/>
      <c r="I185" s="75"/>
      <c r="J185" s="75"/>
      <c r="K185" s="75"/>
      <c r="L185" s="90" t="s">
        <v>330</v>
      </c>
      <c r="M185" s="75"/>
      <c r="N185" s="75"/>
      <c r="O185" s="75"/>
      <c r="P185" s="75"/>
      <c r="Q185" s="75"/>
      <c r="R185" s="75"/>
      <c r="S185" s="75"/>
      <c r="Z185" s="90" t="s">
        <v>330</v>
      </c>
      <c r="AM185" s="90" t="s">
        <v>330</v>
      </c>
      <c r="AU185" s="90" t="s">
        <v>330</v>
      </c>
      <c r="AY185" s="90" t="s">
        <v>330</v>
      </c>
      <c r="CD185" s="90" t="s">
        <v>330</v>
      </c>
      <c r="CN185" s="90" t="s">
        <v>330</v>
      </c>
    </row>
    <row r="186" spans="1:92" ht="12.75">
      <c r="A186" s="75"/>
      <c r="B186" s="75"/>
      <c r="C186" s="90" t="s">
        <v>331</v>
      </c>
      <c r="D186" s="75"/>
      <c r="E186" s="75"/>
      <c r="F186" s="75"/>
      <c r="G186" s="75"/>
      <c r="H186" s="75"/>
      <c r="I186" s="75"/>
      <c r="J186" s="75"/>
      <c r="K186" s="75"/>
      <c r="L186" s="90" t="s">
        <v>331</v>
      </c>
      <c r="M186" s="75"/>
      <c r="N186" s="75"/>
      <c r="O186" s="75"/>
      <c r="P186" s="75"/>
      <c r="Q186" s="75"/>
      <c r="R186" s="75"/>
      <c r="S186" s="75"/>
      <c r="Z186" s="90" t="s">
        <v>331</v>
      </c>
      <c r="AM186" s="90" t="s">
        <v>331</v>
      </c>
      <c r="AU186" s="90" t="s">
        <v>331</v>
      </c>
      <c r="AY186" s="90" t="s">
        <v>331</v>
      </c>
      <c r="CD186" s="90" t="s">
        <v>331</v>
      </c>
      <c r="CN186" s="90" t="s">
        <v>331</v>
      </c>
    </row>
    <row r="187" spans="1:92" ht="12.75">
      <c r="A187" s="75"/>
      <c r="B187" s="75"/>
      <c r="C187" s="90" t="s">
        <v>332</v>
      </c>
      <c r="D187" s="75"/>
      <c r="E187" s="75"/>
      <c r="F187" s="75"/>
      <c r="G187" s="75"/>
      <c r="H187" s="75"/>
      <c r="I187" s="75"/>
      <c r="J187" s="75"/>
      <c r="K187" s="75"/>
      <c r="L187" s="90" t="s">
        <v>332</v>
      </c>
      <c r="M187" s="75"/>
      <c r="N187" s="75"/>
      <c r="O187" s="75"/>
      <c r="P187" s="75"/>
      <c r="Q187" s="75"/>
      <c r="R187" s="75"/>
      <c r="S187" s="75"/>
      <c r="Z187" s="90" t="s">
        <v>332</v>
      </c>
      <c r="AM187" s="90" t="s">
        <v>332</v>
      </c>
      <c r="AU187" s="90" t="s">
        <v>332</v>
      </c>
      <c r="AY187" s="90" t="s">
        <v>332</v>
      </c>
      <c r="CD187" s="90" t="s">
        <v>332</v>
      </c>
      <c r="CN187" s="90" t="s">
        <v>332</v>
      </c>
    </row>
    <row r="188" spans="1:92" ht="12.75">
      <c r="A188" s="75"/>
      <c r="B188" s="75"/>
      <c r="C188" s="90" t="s">
        <v>333</v>
      </c>
      <c r="D188" s="75"/>
      <c r="E188" s="75"/>
      <c r="F188" s="75"/>
      <c r="G188" s="75"/>
      <c r="H188" s="75"/>
      <c r="I188" s="75"/>
      <c r="J188" s="75"/>
      <c r="K188" s="75"/>
      <c r="L188" s="90" t="s">
        <v>333</v>
      </c>
      <c r="M188" s="75"/>
      <c r="N188" s="75"/>
      <c r="O188" s="75"/>
      <c r="P188" s="75"/>
      <c r="Q188" s="75"/>
      <c r="R188" s="75"/>
      <c r="S188" s="75"/>
      <c r="Z188" s="90" t="s">
        <v>333</v>
      </c>
      <c r="AM188" s="90" t="s">
        <v>333</v>
      </c>
      <c r="AU188" s="90" t="s">
        <v>333</v>
      </c>
      <c r="AY188" s="90" t="s">
        <v>333</v>
      </c>
      <c r="CD188" s="90" t="s">
        <v>333</v>
      </c>
      <c r="CN188" s="90" t="s">
        <v>333</v>
      </c>
    </row>
    <row r="189" spans="1:92" ht="12.75">
      <c r="A189" s="75"/>
      <c r="B189" s="75"/>
      <c r="C189" s="90" t="s">
        <v>334</v>
      </c>
      <c r="D189" s="75"/>
      <c r="E189" s="75"/>
      <c r="F189" s="75"/>
      <c r="G189" s="75"/>
      <c r="H189" s="75"/>
      <c r="I189" s="75"/>
      <c r="J189" s="75"/>
      <c r="K189" s="75"/>
      <c r="L189" s="90" t="s">
        <v>334</v>
      </c>
      <c r="M189" s="75"/>
      <c r="N189" s="75"/>
      <c r="O189" s="75"/>
      <c r="P189" s="75"/>
      <c r="Q189" s="75"/>
      <c r="R189" s="75"/>
      <c r="S189" s="75"/>
      <c r="Z189" s="90" t="s">
        <v>334</v>
      </c>
      <c r="AM189" s="90" t="s">
        <v>334</v>
      </c>
      <c r="AU189" s="90" t="s">
        <v>334</v>
      </c>
      <c r="AY189" s="90" t="s">
        <v>334</v>
      </c>
      <c r="CD189" s="90" t="s">
        <v>334</v>
      </c>
      <c r="CN189" s="90" t="s">
        <v>334</v>
      </c>
    </row>
    <row r="190" spans="1:92" ht="12.75">
      <c r="A190" s="75"/>
      <c r="B190" s="75"/>
      <c r="C190" s="90" t="s">
        <v>335</v>
      </c>
      <c r="D190" s="75"/>
      <c r="E190" s="75"/>
      <c r="F190" s="75"/>
      <c r="G190" s="75"/>
      <c r="H190" s="75"/>
      <c r="I190" s="75"/>
      <c r="J190" s="75"/>
      <c r="K190" s="75"/>
      <c r="L190" s="90" t="s">
        <v>335</v>
      </c>
      <c r="M190" s="75"/>
      <c r="N190" s="75"/>
      <c r="O190" s="75"/>
      <c r="P190" s="75"/>
      <c r="Q190" s="75"/>
      <c r="R190" s="75"/>
      <c r="S190" s="75"/>
      <c r="Z190" s="90" t="s">
        <v>335</v>
      </c>
      <c r="AM190" s="90" t="s">
        <v>335</v>
      </c>
      <c r="AU190" s="90" t="s">
        <v>335</v>
      </c>
      <c r="AY190" s="90" t="s">
        <v>335</v>
      </c>
      <c r="CD190" s="90" t="s">
        <v>335</v>
      </c>
      <c r="CN190" s="90" t="s">
        <v>335</v>
      </c>
    </row>
    <row r="191" spans="1:92" ht="12.75">
      <c r="A191" s="75"/>
      <c r="B191" s="75"/>
      <c r="C191" s="90" t="s">
        <v>336</v>
      </c>
      <c r="D191" s="75"/>
      <c r="E191" s="75"/>
      <c r="F191" s="75"/>
      <c r="G191" s="75"/>
      <c r="H191" s="75"/>
      <c r="I191" s="75"/>
      <c r="J191" s="75"/>
      <c r="K191" s="75"/>
      <c r="L191" s="90" t="s">
        <v>336</v>
      </c>
      <c r="M191" s="75"/>
      <c r="N191" s="75"/>
      <c r="O191" s="75"/>
      <c r="P191" s="75"/>
      <c r="Q191" s="75"/>
      <c r="R191" s="75"/>
      <c r="S191" s="75"/>
      <c r="Z191" s="90" t="s">
        <v>336</v>
      </c>
      <c r="AM191" s="90" t="s">
        <v>336</v>
      </c>
      <c r="AU191" s="90" t="s">
        <v>336</v>
      </c>
      <c r="AY191" s="90" t="s">
        <v>336</v>
      </c>
      <c r="CD191" s="90" t="s">
        <v>336</v>
      </c>
      <c r="CN191" s="90" t="s">
        <v>336</v>
      </c>
    </row>
    <row r="192" spans="1:92" ht="12.75">
      <c r="A192" s="75"/>
      <c r="B192" s="75"/>
      <c r="C192" s="90" t="s">
        <v>337</v>
      </c>
      <c r="D192" s="75"/>
      <c r="E192" s="75"/>
      <c r="F192" s="75"/>
      <c r="G192" s="75"/>
      <c r="H192" s="75"/>
      <c r="I192" s="75"/>
      <c r="J192" s="75"/>
      <c r="K192" s="75"/>
      <c r="L192" s="90" t="s">
        <v>337</v>
      </c>
      <c r="M192" s="75"/>
      <c r="N192" s="75"/>
      <c r="O192" s="75"/>
      <c r="P192" s="75"/>
      <c r="Q192" s="75"/>
      <c r="R192" s="75"/>
      <c r="S192" s="75"/>
      <c r="Z192" s="90" t="s">
        <v>337</v>
      </c>
      <c r="AM192" s="90" t="s">
        <v>337</v>
      </c>
      <c r="AU192" s="90" t="s">
        <v>337</v>
      </c>
      <c r="AY192" s="90" t="s">
        <v>337</v>
      </c>
      <c r="CD192" s="90" t="s">
        <v>337</v>
      </c>
      <c r="CN192" s="90" t="s">
        <v>337</v>
      </c>
    </row>
    <row r="193" spans="1:92" ht="12.75">
      <c r="A193" s="75"/>
      <c r="B193" s="75"/>
      <c r="C193" s="90" t="s">
        <v>338</v>
      </c>
      <c r="D193" s="75"/>
      <c r="E193" s="75"/>
      <c r="F193" s="75"/>
      <c r="G193" s="75"/>
      <c r="H193" s="75"/>
      <c r="I193" s="75"/>
      <c r="J193" s="75"/>
      <c r="K193" s="75"/>
      <c r="L193" s="90" t="s">
        <v>338</v>
      </c>
      <c r="M193" s="75"/>
      <c r="N193" s="75"/>
      <c r="O193" s="75"/>
      <c r="P193" s="75"/>
      <c r="Q193" s="75"/>
      <c r="R193" s="75"/>
      <c r="S193" s="75"/>
      <c r="Z193" s="90" t="s">
        <v>338</v>
      </c>
      <c r="AM193" s="90" t="s">
        <v>338</v>
      </c>
      <c r="AU193" s="90" t="s">
        <v>338</v>
      </c>
      <c r="AY193" s="90" t="s">
        <v>338</v>
      </c>
      <c r="CD193" s="90" t="s">
        <v>338</v>
      </c>
      <c r="CN193" s="90" t="s">
        <v>338</v>
      </c>
    </row>
    <row r="194" spans="1:92" ht="12.75">
      <c r="A194" s="75"/>
      <c r="B194" s="75"/>
      <c r="C194" s="90" t="s">
        <v>339</v>
      </c>
      <c r="D194" s="75"/>
      <c r="E194" s="75"/>
      <c r="F194" s="75"/>
      <c r="G194" s="75"/>
      <c r="H194" s="75"/>
      <c r="I194" s="75"/>
      <c r="J194" s="75"/>
      <c r="K194" s="75"/>
      <c r="L194" s="90" t="s">
        <v>339</v>
      </c>
      <c r="M194" s="75"/>
      <c r="N194" s="75"/>
      <c r="O194" s="75"/>
      <c r="P194" s="75"/>
      <c r="Q194" s="75"/>
      <c r="R194" s="75"/>
      <c r="S194" s="75"/>
      <c r="Z194" s="90" t="s">
        <v>339</v>
      </c>
      <c r="AM194" s="90" t="s">
        <v>339</v>
      </c>
      <c r="AU194" s="90" t="s">
        <v>339</v>
      </c>
      <c r="AY194" s="90" t="s">
        <v>339</v>
      </c>
      <c r="CD194" s="90" t="s">
        <v>339</v>
      </c>
      <c r="CN194" s="90" t="s">
        <v>339</v>
      </c>
    </row>
    <row r="195" spans="1:92" ht="12.75">
      <c r="A195" s="75"/>
      <c r="B195" s="75"/>
      <c r="C195" s="90" t="s">
        <v>340</v>
      </c>
      <c r="D195" s="75"/>
      <c r="E195" s="75"/>
      <c r="F195" s="75"/>
      <c r="G195" s="75"/>
      <c r="H195" s="75"/>
      <c r="I195" s="75"/>
      <c r="J195" s="75"/>
      <c r="K195" s="75"/>
      <c r="L195" s="90" t="s">
        <v>340</v>
      </c>
      <c r="M195" s="75"/>
      <c r="N195" s="75"/>
      <c r="O195" s="75"/>
      <c r="P195" s="75"/>
      <c r="Q195" s="75"/>
      <c r="R195" s="75"/>
      <c r="S195" s="75"/>
      <c r="Z195" s="90" t="s">
        <v>340</v>
      </c>
      <c r="AM195" s="90" t="s">
        <v>340</v>
      </c>
      <c r="AU195" s="90" t="s">
        <v>340</v>
      </c>
      <c r="AY195" s="90" t="s">
        <v>340</v>
      </c>
      <c r="CD195" s="90" t="s">
        <v>340</v>
      </c>
      <c r="CN195" s="90" t="s">
        <v>340</v>
      </c>
    </row>
    <row r="196" spans="1:92" ht="12.75">
      <c r="A196" s="75"/>
      <c r="B196" s="75"/>
      <c r="C196" s="90" t="s">
        <v>341</v>
      </c>
      <c r="D196" s="75"/>
      <c r="E196" s="75"/>
      <c r="F196" s="75"/>
      <c r="G196" s="75"/>
      <c r="H196" s="75"/>
      <c r="I196" s="75"/>
      <c r="J196" s="75"/>
      <c r="K196" s="75"/>
      <c r="L196" s="90" t="s">
        <v>341</v>
      </c>
      <c r="M196" s="75"/>
      <c r="N196" s="75"/>
      <c r="O196" s="75"/>
      <c r="P196" s="75"/>
      <c r="Q196" s="75"/>
      <c r="R196" s="75"/>
      <c r="S196" s="75"/>
      <c r="Z196" s="90" t="s">
        <v>341</v>
      </c>
      <c r="AM196" s="90" t="s">
        <v>341</v>
      </c>
      <c r="AU196" s="90" t="s">
        <v>341</v>
      </c>
      <c r="AY196" s="90" t="s">
        <v>341</v>
      </c>
      <c r="CD196" s="90" t="s">
        <v>341</v>
      </c>
      <c r="CN196" s="90" t="s">
        <v>341</v>
      </c>
    </row>
    <row r="197" spans="1:92" ht="12.75">
      <c r="A197" s="75"/>
      <c r="B197" s="75"/>
      <c r="C197" s="90" t="s">
        <v>342</v>
      </c>
      <c r="D197" s="75"/>
      <c r="E197" s="75"/>
      <c r="F197" s="75"/>
      <c r="G197" s="75"/>
      <c r="H197" s="75"/>
      <c r="I197" s="75"/>
      <c r="J197" s="75"/>
      <c r="K197" s="75"/>
      <c r="L197" s="90" t="s">
        <v>342</v>
      </c>
      <c r="M197" s="75"/>
      <c r="N197" s="75"/>
      <c r="O197" s="75"/>
      <c r="P197" s="75"/>
      <c r="Q197" s="75"/>
      <c r="R197" s="75"/>
      <c r="S197" s="75"/>
      <c r="Z197" s="90" t="s">
        <v>342</v>
      </c>
      <c r="AM197" s="90" t="s">
        <v>342</v>
      </c>
      <c r="AU197" s="90" t="s">
        <v>342</v>
      </c>
      <c r="AY197" s="90" t="s">
        <v>342</v>
      </c>
      <c r="CD197" s="90" t="s">
        <v>342</v>
      </c>
      <c r="CN197" s="90" t="s">
        <v>342</v>
      </c>
    </row>
    <row r="198" spans="1:92" ht="12.75">
      <c r="A198" s="75"/>
      <c r="B198" s="75"/>
      <c r="C198" s="90" t="s">
        <v>343</v>
      </c>
      <c r="D198" s="75"/>
      <c r="E198" s="75"/>
      <c r="F198" s="75"/>
      <c r="G198" s="75"/>
      <c r="H198" s="75"/>
      <c r="I198" s="75"/>
      <c r="J198" s="75"/>
      <c r="K198" s="75"/>
      <c r="L198" s="90" t="s">
        <v>343</v>
      </c>
      <c r="M198" s="75"/>
      <c r="N198" s="75"/>
      <c r="O198" s="75"/>
      <c r="P198" s="75"/>
      <c r="Q198" s="75"/>
      <c r="R198" s="75"/>
      <c r="S198" s="75"/>
      <c r="Z198" s="90" t="s">
        <v>343</v>
      </c>
      <c r="AM198" s="90" t="s">
        <v>343</v>
      </c>
      <c r="AU198" s="90" t="s">
        <v>343</v>
      </c>
      <c r="AY198" s="90" t="s">
        <v>343</v>
      </c>
      <c r="CD198" s="90" t="s">
        <v>343</v>
      </c>
      <c r="CN198" s="90" t="s">
        <v>343</v>
      </c>
    </row>
    <row r="199" spans="1:92" ht="12.75">
      <c r="A199" s="75"/>
      <c r="B199" s="75"/>
      <c r="C199" s="90" t="s">
        <v>344</v>
      </c>
      <c r="D199" s="75"/>
      <c r="E199" s="75"/>
      <c r="F199" s="75"/>
      <c r="G199" s="75"/>
      <c r="H199" s="75"/>
      <c r="I199" s="75"/>
      <c r="J199" s="75"/>
      <c r="K199" s="75"/>
      <c r="L199" s="90" t="s">
        <v>344</v>
      </c>
      <c r="M199" s="75"/>
      <c r="N199" s="75"/>
      <c r="O199" s="75"/>
      <c r="P199" s="75"/>
      <c r="Q199" s="75"/>
      <c r="R199" s="75"/>
      <c r="S199" s="75"/>
      <c r="Z199" s="90" t="s">
        <v>344</v>
      </c>
      <c r="AM199" s="90" t="s">
        <v>344</v>
      </c>
      <c r="AU199" s="90" t="s">
        <v>344</v>
      </c>
      <c r="AY199" s="90" t="s">
        <v>344</v>
      </c>
      <c r="CD199" s="90" t="s">
        <v>344</v>
      </c>
      <c r="CN199" s="90" t="s">
        <v>344</v>
      </c>
    </row>
    <row r="200" spans="1:92" ht="12.75">
      <c r="A200" s="75"/>
      <c r="B200" s="75"/>
      <c r="C200" s="90" t="s">
        <v>345</v>
      </c>
      <c r="D200" s="75"/>
      <c r="E200" s="75"/>
      <c r="F200" s="75"/>
      <c r="G200" s="75"/>
      <c r="H200" s="75"/>
      <c r="I200" s="75"/>
      <c r="J200" s="75"/>
      <c r="K200" s="75"/>
      <c r="L200" s="90" t="s">
        <v>345</v>
      </c>
      <c r="M200" s="75"/>
      <c r="N200" s="75"/>
      <c r="O200" s="75"/>
      <c r="P200" s="75"/>
      <c r="Q200" s="75"/>
      <c r="R200" s="75"/>
      <c r="S200" s="75"/>
      <c r="Z200" s="90" t="s">
        <v>345</v>
      </c>
      <c r="AM200" s="90" t="s">
        <v>345</v>
      </c>
      <c r="AU200" s="90" t="s">
        <v>345</v>
      </c>
      <c r="AY200" s="90" t="s">
        <v>345</v>
      </c>
      <c r="CD200" s="90" t="s">
        <v>345</v>
      </c>
      <c r="CN200" s="90" t="s">
        <v>345</v>
      </c>
    </row>
    <row r="201" spans="1:92" ht="12.75">
      <c r="A201" s="75"/>
      <c r="B201" s="75"/>
      <c r="C201" s="90" t="s">
        <v>346</v>
      </c>
      <c r="D201" s="75"/>
      <c r="E201" s="75"/>
      <c r="F201" s="75"/>
      <c r="G201" s="75"/>
      <c r="H201" s="75"/>
      <c r="I201" s="75"/>
      <c r="J201" s="75"/>
      <c r="K201" s="75"/>
      <c r="L201" s="90" t="s">
        <v>346</v>
      </c>
      <c r="M201" s="75"/>
      <c r="N201" s="75"/>
      <c r="O201" s="75"/>
      <c r="P201" s="75"/>
      <c r="Q201" s="75"/>
      <c r="R201" s="75"/>
      <c r="S201" s="75"/>
      <c r="Z201" s="90" t="s">
        <v>346</v>
      </c>
      <c r="AM201" s="90" t="s">
        <v>346</v>
      </c>
      <c r="AU201" s="90" t="s">
        <v>346</v>
      </c>
      <c r="AY201" s="90" t="s">
        <v>346</v>
      </c>
      <c r="CD201" s="90" t="s">
        <v>346</v>
      </c>
      <c r="CN201" s="90" t="s">
        <v>346</v>
      </c>
    </row>
    <row r="202" spans="1:92" ht="12.75">
      <c r="A202" s="75"/>
      <c r="B202" s="75"/>
      <c r="C202" s="90" t="s">
        <v>347</v>
      </c>
      <c r="D202" s="75"/>
      <c r="E202" s="75"/>
      <c r="F202" s="75"/>
      <c r="G202" s="75"/>
      <c r="H202" s="75"/>
      <c r="I202" s="75"/>
      <c r="J202" s="75"/>
      <c r="K202" s="75"/>
      <c r="L202" s="90" t="s">
        <v>347</v>
      </c>
      <c r="M202" s="75"/>
      <c r="N202" s="75"/>
      <c r="O202" s="75"/>
      <c r="P202" s="75"/>
      <c r="Q202" s="75"/>
      <c r="R202" s="75"/>
      <c r="S202" s="75"/>
      <c r="Z202" s="90" t="s">
        <v>347</v>
      </c>
      <c r="AM202" s="90" t="s">
        <v>347</v>
      </c>
      <c r="AU202" s="90" t="s">
        <v>347</v>
      </c>
      <c r="AY202" s="90" t="s">
        <v>347</v>
      </c>
      <c r="CD202" s="90" t="s">
        <v>347</v>
      </c>
      <c r="CN202" s="90" t="s">
        <v>347</v>
      </c>
    </row>
    <row r="203" spans="1:92" ht="12.75">
      <c r="A203" s="75"/>
      <c r="B203" s="75"/>
      <c r="C203" s="90" t="s">
        <v>348</v>
      </c>
      <c r="D203" s="75"/>
      <c r="E203" s="75"/>
      <c r="F203" s="75"/>
      <c r="G203" s="75"/>
      <c r="H203" s="75"/>
      <c r="I203" s="75"/>
      <c r="J203" s="75"/>
      <c r="K203" s="75"/>
      <c r="L203" s="90" t="s">
        <v>348</v>
      </c>
      <c r="M203" s="75"/>
      <c r="N203" s="75"/>
      <c r="O203" s="75"/>
      <c r="P203" s="75"/>
      <c r="Q203" s="75"/>
      <c r="R203" s="75"/>
      <c r="S203" s="75"/>
      <c r="Z203" s="90" t="s">
        <v>348</v>
      </c>
      <c r="AM203" s="90" t="s">
        <v>348</v>
      </c>
      <c r="AU203" s="90" t="s">
        <v>348</v>
      </c>
      <c r="AY203" s="90" t="s">
        <v>348</v>
      </c>
      <c r="CD203" s="90" t="s">
        <v>348</v>
      </c>
      <c r="CN203" s="90" t="s">
        <v>348</v>
      </c>
    </row>
    <row r="204" spans="1:92" ht="12.75">
      <c r="A204" s="75"/>
      <c r="B204" s="75"/>
      <c r="C204" s="90" t="s">
        <v>349</v>
      </c>
      <c r="D204" s="75"/>
      <c r="E204" s="75"/>
      <c r="F204" s="75"/>
      <c r="G204" s="75"/>
      <c r="H204" s="75"/>
      <c r="I204" s="75"/>
      <c r="J204" s="75"/>
      <c r="K204" s="75"/>
      <c r="L204" s="90" t="s">
        <v>349</v>
      </c>
      <c r="M204" s="75"/>
      <c r="N204" s="75"/>
      <c r="O204" s="75"/>
      <c r="P204" s="75"/>
      <c r="Q204" s="75"/>
      <c r="R204" s="75"/>
      <c r="S204" s="75"/>
      <c r="Z204" s="90" t="s">
        <v>349</v>
      </c>
      <c r="AM204" s="90" t="s">
        <v>349</v>
      </c>
      <c r="AU204" s="90" t="s">
        <v>349</v>
      </c>
      <c r="AY204" s="90" t="s">
        <v>349</v>
      </c>
      <c r="CD204" s="90" t="s">
        <v>349</v>
      </c>
      <c r="CN204" s="90" t="s">
        <v>349</v>
      </c>
    </row>
    <row r="205" spans="1:92" ht="12.75">
      <c r="A205" s="75"/>
      <c r="B205" s="75"/>
      <c r="C205" s="90" t="s">
        <v>350</v>
      </c>
      <c r="D205" s="75"/>
      <c r="E205" s="75"/>
      <c r="F205" s="75"/>
      <c r="G205" s="75"/>
      <c r="H205" s="75"/>
      <c r="I205" s="75"/>
      <c r="J205" s="75"/>
      <c r="K205" s="75"/>
      <c r="L205" s="90" t="s">
        <v>350</v>
      </c>
      <c r="M205" s="75"/>
      <c r="N205" s="75"/>
      <c r="O205" s="75"/>
      <c r="P205" s="75"/>
      <c r="Q205" s="75"/>
      <c r="R205" s="75"/>
      <c r="S205" s="75"/>
      <c r="Z205" s="90" t="s">
        <v>350</v>
      </c>
      <c r="AM205" s="90" t="s">
        <v>350</v>
      </c>
      <c r="AU205" s="90" t="s">
        <v>350</v>
      </c>
      <c r="AY205" s="90" t="s">
        <v>350</v>
      </c>
      <c r="CD205" s="90" t="s">
        <v>350</v>
      </c>
      <c r="CN205" s="90" t="s">
        <v>350</v>
      </c>
    </row>
    <row r="206" spans="1:92" ht="12.75">
      <c r="A206" s="75"/>
      <c r="B206" s="75"/>
      <c r="C206" s="90" t="s">
        <v>351</v>
      </c>
      <c r="D206" s="75"/>
      <c r="E206" s="75"/>
      <c r="F206" s="75"/>
      <c r="G206" s="75"/>
      <c r="H206" s="75"/>
      <c r="I206" s="75"/>
      <c r="J206" s="75"/>
      <c r="K206" s="75"/>
      <c r="L206" s="90" t="s">
        <v>351</v>
      </c>
      <c r="M206" s="75"/>
      <c r="N206" s="75"/>
      <c r="O206" s="75"/>
      <c r="P206" s="75"/>
      <c r="Q206" s="75"/>
      <c r="R206" s="75"/>
      <c r="S206" s="75"/>
      <c r="Z206" s="90" t="s">
        <v>351</v>
      </c>
      <c r="AM206" s="90" t="s">
        <v>351</v>
      </c>
      <c r="AU206" s="90" t="s">
        <v>351</v>
      </c>
      <c r="AY206" s="90" t="s">
        <v>351</v>
      </c>
      <c r="CD206" s="90" t="s">
        <v>351</v>
      </c>
      <c r="CN206" s="90" t="s">
        <v>351</v>
      </c>
    </row>
    <row r="207" spans="1:92" ht="12.75">
      <c r="A207" s="75"/>
      <c r="B207" s="75"/>
      <c r="C207" s="90" t="s">
        <v>352</v>
      </c>
      <c r="D207" s="75"/>
      <c r="E207" s="75"/>
      <c r="F207" s="75"/>
      <c r="G207" s="75"/>
      <c r="H207" s="75"/>
      <c r="I207" s="75"/>
      <c r="J207" s="75"/>
      <c r="K207" s="75"/>
      <c r="L207" s="90" t="s">
        <v>352</v>
      </c>
      <c r="M207" s="75"/>
      <c r="N207" s="75"/>
      <c r="O207" s="75"/>
      <c r="P207" s="75"/>
      <c r="Q207" s="75"/>
      <c r="R207" s="75"/>
      <c r="S207" s="75"/>
      <c r="Z207" s="90" t="s">
        <v>352</v>
      </c>
      <c r="AM207" s="90" t="s">
        <v>352</v>
      </c>
      <c r="AU207" s="90" t="s">
        <v>352</v>
      </c>
      <c r="AY207" s="90" t="s">
        <v>352</v>
      </c>
      <c r="CD207" s="90" t="s">
        <v>352</v>
      </c>
      <c r="CN207" s="90" t="s">
        <v>352</v>
      </c>
    </row>
    <row r="208" spans="1:92" ht="12.75">
      <c r="A208" s="75"/>
      <c r="B208" s="75"/>
      <c r="C208" s="90" t="s">
        <v>353</v>
      </c>
      <c r="D208" s="75"/>
      <c r="E208" s="75"/>
      <c r="F208" s="75"/>
      <c r="G208" s="75"/>
      <c r="H208" s="75"/>
      <c r="I208" s="75"/>
      <c r="J208" s="75"/>
      <c r="K208" s="75"/>
      <c r="L208" s="90" t="s">
        <v>353</v>
      </c>
      <c r="M208" s="75"/>
      <c r="N208" s="75"/>
      <c r="O208" s="75"/>
      <c r="P208" s="75"/>
      <c r="Q208" s="75"/>
      <c r="R208" s="75"/>
      <c r="S208" s="75"/>
      <c r="Z208" s="90" t="s">
        <v>353</v>
      </c>
      <c r="AM208" s="90" t="s">
        <v>353</v>
      </c>
      <c r="AU208" s="90" t="s">
        <v>353</v>
      </c>
      <c r="AY208" s="90" t="s">
        <v>353</v>
      </c>
      <c r="CD208" s="90" t="s">
        <v>353</v>
      </c>
      <c r="CN208" s="90" t="s">
        <v>353</v>
      </c>
    </row>
    <row r="209" spans="1:92" ht="12.75">
      <c r="A209" s="75"/>
      <c r="B209" s="75"/>
      <c r="C209" s="90" t="s">
        <v>354</v>
      </c>
      <c r="D209" s="75"/>
      <c r="E209" s="75"/>
      <c r="F209" s="75"/>
      <c r="G209" s="75"/>
      <c r="H209" s="75"/>
      <c r="I209" s="75"/>
      <c r="J209" s="75"/>
      <c r="K209" s="75"/>
      <c r="L209" s="90" t="s">
        <v>354</v>
      </c>
      <c r="M209" s="75"/>
      <c r="N209" s="75"/>
      <c r="O209" s="75"/>
      <c r="P209" s="75"/>
      <c r="Q209" s="75"/>
      <c r="R209" s="75"/>
      <c r="S209" s="75"/>
      <c r="Z209" s="90" t="s">
        <v>354</v>
      </c>
      <c r="AM209" s="90" t="s">
        <v>354</v>
      </c>
      <c r="AU209" s="90" t="s">
        <v>354</v>
      </c>
      <c r="AY209" s="90" t="s">
        <v>354</v>
      </c>
      <c r="CD209" s="90" t="s">
        <v>354</v>
      </c>
      <c r="CN209" s="90" t="s">
        <v>354</v>
      </c>
    </row>
    <row r="210" spans="1:92" ht="12.75">
      <c r="A210" s="75"/>
      <c r="B210" s="75"/>
      <c r="C210" s="90" t="s">
        <v>355</v>
      </c>
      <c r="D210" s="75"/>
      <c r="E210" s="75"/>
      <c r="F210" s="75"/>
      <c r="G210" s="75"/>
      <c r="H210" s="75"/>
      <c r="I210" s="75"/>
      <c r="J210" s="75"/>
      <c r="K210" s="75"/>
      <c r="L210" s="90" t="s">
        <v>355</v>
      </c>
      <c r="M210" s="75"/>
      <c r="N210" s="75"/>
      <c r="O210" s="75"/>
      <c r="P210" s="75"/>
      <c r="Q210" s="75"/>
      <c r="R210" s="75"/>
      <c r="S210" s="75"/>
      <c r="Z210" s="90" t="s">
        <v>355</v>
      </c>
      <c r="AM210" s="90" t="s">
        <v>355</v>
      </c>
      <c r="AU210" s="90" t="s">
        <v>355</v>
      </c>
      <c r="AY210" s="90" t="s">
        <v>355</v>
      </c>
      <c r="CD210" s="90" t="s">
        <v>355</v>
      </c>
      <c r="CN210" s="90" t="s">
        <v>355</v>
      </c>
    </row>
    <row r="211" spans="1:92" ht="12.75">
      <c r="A211" s="75"/>
      <c r="B211" s="75"/>
      <c r="C211" s="90" t="s">
        <v>356</v>
      </c>
      <c r="D211" s="75"/>
      <c r="E211" s="75"/>
      <c r="F211" s="75"/>
      <c r="G211" s="75"/>
      <c r="H211" s="75"/>
      <c r="I211" s="75"/>
      <c r="J211" s="75"/>
      <c r="K211" s="75"/>
      <c r="L211" s="90" t="s">
        <v>356</v>
      </c>
      <c r="M211" s="75"/>
      <c r="N211" s="75"/>
      <c r="O211" s="75"/>
      <c r="P211" s="75"/>
      <c r="Q211" s="75"/>
      <c r="R211" s="75"/>
      <c r="S211" s="75"/>
      <c r="Z211" s="90" t="s">
        <v>356</v>
      </c>
      <c r="AM211" s="90" t="s">
        <v>356</v>
      </c>
      <c r="AU211" s="90" t="s">
        <v>356</v>
      </c>
      <c r="AY211" s="90" t="s">
        <v>356</v>
      </c>
      <c r="CD211" s="90" t="s">
        <v>356</v>
      </c>
      <c r="CN211" s="90" t="s">
        <v>356</v>
      </c>
    </row>
    <row r="212" spans="1:92" ht="12.75">
      <c r="A212" s="75"/>
      <c r="B212" s="75"/>
      <c r="C212" s="90" t="s">
        <v>357</v>
      </c>
      <c r="D212" s="75"/>
      <c r="E212" s="75"/>
      <c r="F212" s="75"/>
      <c r="G212" s="75"/>
      <c r="H212" s="75"/>
      <c r="I212" s="75"/>
      <c r="J212" s="75"/>
      <c r="K212" s="75"/>
      <c r="L212" s="90" t="s">
        <v>357</v>
      </c>
      <c r="M212" s="75"/>
      <c r="N212" s="75"/>
      <c r="O212" s="75"/>
      <c r="P212" s="75"/>
      <c r="Q212" s="75"/>
      <c r="R212" s="75"/>
      <c r="S212" s="75"/>
      <c r="Z212" s="90" t="s">
        <v>357</v>
      </c>
      <c r="AM212" s="90" t="s">
        <v>357</v>
      </c>
      <c r="AU212" s="90" t="s">
        <v>357</v>
      </c>
      <c r="AY212" s="90" t="s">
        <v>357</v>
      </c>
      <c r="CD212" s="90" t="s">
        <v>357</v>
      </c>
      <c r="CN212" s="90" t="s">
        <v>357</v>
      </c>
    </row>
    <row r="213" spans="1:92" ht="12.75">
      <c r="A213" s="75"/>
      <c r="B213" s="75"/>
      <c r="C213" s="90" t="s">
        <v>358</v>
      </c>
      <c r="D213" s="75"/>
      <c r="E213" s="75"/>
      <c r="F213" s="75"/>
      <c r="G213" s="75"/>
      <c r="H213" s="75"/>
      <c r="I213" s="75"/>
      <c r="J213" s="75"/>
      <c r="K213" s="75"/>
      <c r="L213" s="90" t="s">
        <v>358</v>
      </c>
      <c r="M213" s="75"/>
      <c r="N213" s="75"/>
      <c r="O213" s="75"/>
      <c r="P213" s="75"/>
      <c r="Q213" s="75"/>
      <c r="R213" s="75"/>
      <c r="S213" s="75"/>
      <c r="Z213" s="90" t="s">
        <v>358</v>
      </c>
      <c r="AM213" s="90" t="s">
        <v>358</v>
      </c>
      <c r="AU213" s="90" t="s">
        <v>358</v>
      </c>
      <c r="AY213" s="90" t="s">
        <v>358</v>
      </c>
      <c r="CD213" s="90" t="s">
        <v>358</v>
      </c>
      <c r="CN213" s="90" t="s">
        <v>358</v>
      </c>
    </row>
    <row r="214" spans="1:92" ht="12.75">
      <c r="A214" s="75"/>
      <c r="B214" s="75"/>
      <c r="C214" s="90" t="s">
        <v>359</v>
      </c>
      <c r="D214" s="75"/>
      <c r="E214" s="75"/>
      <c r="F214" s="75"/>
      <c r="G214" s="75"/>
      <c r="H214" s="75"/>
      <c r="I214" s="75"/>
      <c r="J214" s="75"/>
      <c r="K214" s="75"/>
      <c r="L214" s="90" t="s">
        <v>359</v>
      </c>
      <c r="M214" s="75"/>
      <c r="N214" s="75"/>
      <c r="O214" s="75"/>
      <c r="P214" s="75"/>
      <c r="Q214" s="75"/>
      <c r="R214" s="75"/>
      <c r="S214" s="75"/>
      <c r="Z214" s="90" t="s">
        <v>359</v>
      </c>
      <c r="AM214" s="90" t="s">
        <v>359</v>
      </c>
      <c r="AU214" s="90" t="s">
        <v>359</v>
      </c>
      <c r="AY214" s="90" t="s">
        <v>359</v>
      </c>
      <c r="CD214" s="90" t="s">
        <v>359</v>
      </c>
      <c r="CN214" s="90" t="s">
        <v>359</v>
      </c>
    </row>
    <row r="215" spans="1:92" ht="12.75">
      <c r="A215" s="75"/>
      <c r="B215" s="75"/>
      <c r="C215" s="90" t="s">
        <v>360</v>
      </c>
      <c r="D215" s="75"/>
      <c r="E215" s="75"/>
      <c r="F215" s="75"/>
      <c r="G215" s="75"/>
      <c r="H215" s="75"/>
      <c r="I215" s="75"/>
      <c r="J215" s="75"/>
      <c r="K215" s="75"/>
      <c r="L215" s="90" t="s">
        <v>360</v>
      </c>
      <c r="M215" s="75"/>
      <c r="N215" s="75"/>
      <c r="O215" s="75"/>
      <c r="P215" s="75"/>
      <c r="Q215" s="75"/>
      <c r="R215" s="75"/>
      <c r="S215" s="75"/>
      <c r="Z215" s="90" t="s">
        <v>360</v>
      </c>
      <c r="AM215" s="90" t="s">
        <v>360</v>
      </c>
      <c r="AU215" s="90" t="s">
        <v>360</v>
      </c>
      <c r="AY215" s="90" t="s">
        <v>360</v>
      </c>
      <c r="CD215" s="90" t="s">
        <v>360</v>
      </c>
      <c r="CN215" s="90" t="s">
        <v>360</v>
      </c>
    </row>
    <row r="216" spans="1:92" ht="12.75">
      <c r="A216" s="75"/>
      <c r="B216" s="75"/>
      <c r="C216" s="90" t="s">
        <v>361</v>
      </c>
      <c r="D216" s="75"/>
      <c r="E216" s="75"/>
      <c r="F216" s="75"/>
      <c r="G216" s="75"/>
      <c r="H216" s="75"/>
      <c r="I216" s="75"/>
      <c r="J216" s="75"/>
      <c r="K216" s="75"/>
      <c r="L216" s="90" t="s">
        <v>361</v>
      </c>
      <c r="M216" s="75"/>
      <c r="N216" s="75"/>
      <c r="O216" s="75"/>
      <c r="P216" s="75"/>
      <c r="Q216" s="75"/>
      <c r="R216" s="75"/>
      <c r="S216" s="75"/>
      <c r="Z216" s="90" t="s">
        <v>361</v>
      </c>
      <c r="AM216" s="90" t="s">
        <v>361</v>
      </c>
      <c r="AU216" s="90" t="s">
        <v>361</v>
      </c>
      <c r="AY216" s="90" t="s">
        <v>361</v>
      </c>
      <c r="CD216" s="90" t="s">
        <v>361</v>
      </c>
      <c r="CN216" s="90" t="s">
        <v>361</v>
      </c>
    </row>
    <row r="217" spans="1:92" ht="12.75">
      <c r="A217" s="75"/>
      <c r="B217" s="75"/>
      <c r="C217" s="90" t="s">
        <v>362</v>
      </c>
      <c r="D217" s="75"/>
      <c r="E217" s="75"/>
      <c r="F217" s="75"/>
      <c r="G217" s="75"/>
      <c r="H217" s="75"/>
      <c r="I217" s="75"/>
      <c r="J217" s="75"/>
      <c r="K217" s="75"/>
      <c r="L217" s="90" t="s">
        <v>362</v>
      </c>
      <c r="M217" s="75"/>
      <c r="N217" s="75"/>
      <c r="O217" s="75"/>
      <c r="P217" s="75"/>
      <c r="Q217" s="75"/>
      <c r="R217" s="75"/>
      <c r="S217" s="75"/>
      <c r="Z217" s="90" t="s">
        <v>362</v>
      </c>
      <c r="AM217" s="90" t="s">
        <v>362</v>
      </c>
      <c r="AU217" s="90" t="s">
        <v>362</v>
      </c>
      <c r="AY217" s="90" t="s">
        <v>362</v>
      </c>
      <c r="CD217" s="90" t="s">
        <v>362</v>
      </c>
      <c r="CN217" s="90" t="s">
        <v>362</v>
      </c>
    </row>
    <row r="218" spans="1:92" ht="12.75">
      <c r="A218" s="75"/>
      <c r="B218" s="75"/>
      <c r="C218" s="90" t="s">
        <v>363</v>
      </c>
      <c r="D218" s="75"/>
      <c r="E218" s="75"/>
      <c r="F218" s="75"/>
      <c r="G218" s="75"/>
      <c r="H218" s="75"/>
      <c r="I218" s="75"/>
      <c r="J218" s="75"/>
      <c r="K218" s="75"/>
      <c r="L218" s="90" t="s">
        <v>363</v>
      </c>
      <c r="M218" s="75"/>
      <c r="N218" s="75"/>
      <c r="O218" s="75"/>
      <c r="P218" s="75"/>
      <c r="Q218" s="75"/>
      <c r="R218" s="75"/>
      <c r="S218" s="75"/>
      <c r="Z218" s="90" t="s">
        <v>363</v>
      </c>
      <c r="AM218" s="90" t="s">
        <v>363</v>
      </c>
      <c r="AU218" s="90" t="s">
        <v>363</v>
      </c>
      <c r="AY218" s="90" t="s">
        <v>363</v>
      </c>
      <c r="CD218" s="90" t="s">
        <v>363</v>
      </c>
      <c r="CN218" s="90" t="s">
        <v>363</v>
      </c>
    </row>
    <row r="219" spans="1:92" ht="12.75">
      <c r="A219" s="75"/>
      <c r="B219" s="75"/>
      <c r="C219" s="90" t="s">
        <v>364</v>
      </c>
      <c r="D219" s="75"/>
      <c r="E219" s="75"/>
      <c r="F219" s="75"/>
      <c r="G219" s="75"/>
      <c r="H219" s="75"/>
      <c r="I219" s="75"/>
      <c r="J219" s="75"/>
      <c r="K219" s="75"/>
      <c r="L219" s="90" t="s">
        <v>364</v>
      </c>
      <c r="M219" s="75"/>
      <c r="N219" s="75"/>
      <c r="O219" s="75"/>
      <c r="P219" s="75"/>
      <c r="Q219" s="75"/>
      <c r="R219" s="75"/>
      <c r="S219" s="75"/>
      <c r="Z219" s="90" t="s">
        <v>364</v>
      </c>
      <c r="AM219" s="90" t="s">
        <v>364</v>
      </c>
      <c r="AU219" s="90" t="s">
        <v>364</v>
      </c>
      <c r="AY219" s="90" t="s">
        <v>364</v>
      </c>
      <c r="CD219" s="90" t="s">
        <v>364</v>
      </c>
      <c r="CN219" s="90" t="s">
        <v>364</v>
      </c>
    </row>
    <row r="220" spans="1:92" ht="12.75">
      <c r="A220" s="75"/>
      <c r="B220" s="75"/>
      <c r="C220" s="90" t="s">
        <v>365</v>
      </c>
      <c r="D220" s="75"/>
      <c r="E220" s="75"/>
      <c r="F220" s="75"/>
      <c r="G220" s="75"/>
      <c r="H220" s="75"/>
      <c r="I220" s="75"/>
      <c r="J220" s="75"/>
      <c r="K220" s="75"/>
      <c r="L220" s="90" t="s">
        <v>365</v>
      </c>
      <c r="M220" s="75"/>
      <c r="N220" s="75"/>
      <c r="O220" s="75"/>
      <c r="P220" s="75"/>
      <c r="Q220" s="75"/>
      <c r="R220" s="75"/>
      <c r="S220" s="75"/>
      <c r="Z220" s="90" t="s">
        <v>365</v>
      </c>
      <c r="AM220" s="90" t="s">
        <v>365</v>
      </c>
      <c r="AU220" s="90" t="s">
        <v>365</v>
      </c>
      <c r="AY220" s="90" t="s">
        <v>365</v>
      </c>
      <c r="CD220" s="90" t="s">
        <v>365</v>
      </c>
      <c r="CN220" s="90" t="s">
        <v>365</v>
      </c>
    </row>
    <row r="221" spans="1:92" ht="12.75">
      <c r="A221" s="75"/>
      <c r="B221" s="75"/>
      <c r="C221" s="90" t="s">
        <v>366</v>
      </c>
      <c r="D221" s="75"/>
      <c r="E221" s="75"/>
      <c r="F221" s="75"/>
      <c r="G221" s="75"/>
      <c r="H221" s="75"/>
      <c r="I221" s="75"/>
      <c r="J221" s="75"/>
      <c r="K221" s="75"/>
      <c r="L221" s="90" t="s">
        <v>366</v>
      </c>
      <c r="M221" s="75"/>
      <c r="N221" s="75"/>
      <c r="O221" s="75"/>
      <c r="P221" s="75"/>
      <c r="Q221" s="75"/>
      <c r="R221" s="75"/>
      <c r="S221" s="75"/>
      <c r="Z221" s="90" t="s">
        <v>366</v>
      </c>
      <c r="AM221" s="90" t="s">
        <v>366</v>
      </c>
      <c r="AU221" s="90" t="s">
        <v>366</v>
      </c>
      <c r="AY221" s="90" t="s">
        <v>366</v>
      </c>
      <c r="CD221" s="90" t="s">
        <v>366</v>
      </c>
      <c r="CN221" s="90" t="s">
        <v>366</v>
      </c>
    </row>
    <row r="222" spans="1:92" ht="12.75">
      <c r="A222" s="75"/>
      <c r="B222" s="75"/>
      <c r="C222" s="90" t="s">
        <v>367</v>
      </c>
      <c r="D222" s="75"/>
      <c r="E222" s="75"/>
      <c r="F222" s="75"/>
      <c r="G222" s="75"/>
      <c r="H222" s="75"/>
      <c r="I222" s="75"/>
      <c r="J222" s="75"/>
      <c r="K222" s="75"/>
      <c r="L222" s="90" t="s">
        <v>367</v>
      </c>
      <c r="M222" s="75"/>
      <c r="N222" s="75"/>
      <c r="O222" s="75"/>
      <c r="P222" s="75"/>
      <c r="Q222" s="75"/>
      <c r="R222" s="75"/>
      <c r="S222" s="75"/>
      <c r="Z222" s="90" t="s">
        <v>367</v>
      </c>
      <c r="AM222" s="90" t="s">
        <v>367</v>
      </c>
      <c r="AU222" s="90" t="s">
        <v>367</v>
      </c>
      <c r="AY222" s="90" t="s">
        <v>367</v>
      </c>
      <c r="CD222" s="90" t="s">
        <v>367</v>
      </c>
      <c r="CN222" s="90" t="s">
        <v>367</v>
      </c>
    </row>
    <row r="223" spans="1:92" ht="12.75">
      <c r="A223" s="75"/>
      <c r="B223" s="75"/>
      <c r="C223" s="90" t="s">
        <v>368</v>
      </c>
      <c r="D223" s="75"/>
      <c r="E223" s="75"/>
      <c r="F223" s="75"/>
      <c r="G223" s="75"/>
      <c r="H223" s="75"/>
      <c r="I223" s="75"/>
      <c r="J223" s="75"/>
      <c r="K223" s="75"/>
      <c r="L223" s="90" t="s">
        <v>368</v>
      </c>
      <c r="M223" s="75"/>
      <c r="N223" s="75"/>
      <c r="O223" s="75"/>
      <c r="P223" s="75"/>
      <c r="Q223" s="75"/>
      <c r="R223" s="75"/>
      <c r="S223" s="75"/>
      <c r="Z223" s="90" t="s">
        <v>368</v>
      </c>
      <c r="AM223" s="90" t="s">
        <v>368</v>
      </c>
      <c r="AU223" s="90" t="s">
        <v>368</v>
      </c>
      <c r="AY223" s="90" t="s">
        <v>368</v>
      </c>
      <c r="CD223" s="90" t="s">
        <v>368</v>
      </c>
      <c r="CN223" s="90" t="s">
        <v>368</v>
      </c>
    </row>
    <row r="224" spans="1:92" ht="12.75">
      <c r="A224" s="75"/>
      <c r="B224" s="75"/>
      <c r="C224" s="90" t="s">
        <v>369</v>
      </c>
      <c r="D224" s="75"/>
      <c r="E224" s="75"/>
      <c r="F224" s="75"/>
      <c r="G224" s="75"/>
      <c r="H224" s="75"/>
      <c r="I224" s="75"/>
      <c r="J224" s="75"/>
      <c r="K224" s="75"/>
      <c r="L224" s="90" t="s">
        <v>369</v>
      </c>
      <c r="M224" s="75"/>
      <c r="N224" s="75"/>
      <c r="O224" s="75"/>
      <c r="P224" s="75"/>
      <c r="Q224" s="75"/>
      <c r="R224" s="75"/>
      <c r="S224" s="75"/>
      <c r="Z224" s="90" t="s">
        <v>369</v>
      </c>
      <c r="AM224" s="90" t="s">
        <v>369</v>
      </c>
      <c r="AU224" s="90" t="s">
        <v>369</v>
      </c>
      <c r="AY224" s="90" t="s">
        <v>369</v>
      </c>
      <c r="CD224" s="90" t="s">
        <v>369</v>
      </c>
      <c r="CN224" s="90" t="s">
        <v>369</v>
      </c>
    </row>
    <row r="225" spans="1:92" ht="12.75">
      <c r="A225" s="75"/>
      <c r="B225" s="75"/>
      <c r="C225" s="90" t="s">
        <v>370</v>
      </c>
      <c r="D225" s="75"/>
      <c r="E225" s="75"/>
      <c r="F225" s="75"/>
      <c r="G225" s="75"/>
      <c r="H225" s="75"/>
      <c r="I225" s="75"/>
      <c r="J225" s="75"/>
      <c r="K225" s="75"/>
      <c r="L225" s="90" t="s">
        <v>370</v>
      </c>
      <c r="M225" s="75"/>
      <c r="N225" s="75"/>
      <c r="O225" s="75"/>
      <c r="P225" s="75"/>
      <c r="Q225" s="75"/>
      <c r="R225" s="75"/>
      <c r="S225" s="75"/>
      <c r="Z225" s="90" t="s">
        <v>370</v>
      </c>
      <c r="AM225" s="90" t="s">
        <v>370</v>
      </c>
      <c r="AU225" s="90" t="s">
        <v>370</v>
      </c>
      <c r="AY225" s="90" t="s">
        <v>370</v>
      </c>
      <c r="CD225" s="90" t="s">
        <v>370</v>
      </c>
      <c r="CN225" s="90" t="s">
        <v>370</v>
      </c>
    </row>
    <row r="226" spans="1:92" ht="12.75">
      <c r="A226" s="75"/>
      <c r="B226" s="75"/>
      <c r="C226" s="90" t="s">
        <v>371</v>
      </c>
      <c r="D226" s="75"/>
      <c r="E226" s="75"/>
      <c r="F226" s="75"/>
      <c r="G226" s="75"/>
      <c r="H226" s="75"/>
      <c r="I226" s="75"/>
      <c r="J226" s="75"/>
      <c r="K226" s="75"/>
      <c r="L226" s="90" t="s">
        <v>371</v>
      </c>
      <c r="M226" s="75"/>
      <c r="N226" s="75"/>
      <c r="O226" s="75"/>
      <c r="P226" s="75"/>
      <c r="Q226" s="75"/>
      <c r="R226" s="75"/>
      <c r="S226" s="75"/>
      <c r="Z226" s="90" t="s">
        <v>371</v>
      </c>
      <c r="AM226" s="90" t="s">
        <v>371</v>
      </c>
      <c r="AU226" s="90" t="s">
        <v>371</v>
      </c>
      <c r="AY226" s="90" t="s">
        <v>371</v>
      </c>
      <c r="CD226" s="90" t="s">
        <v>371</v>
      </c>
      <c r="CN226" s="90" t="s">
        <v>371</v>
      </c>
    </row>
    <row r="227" spans="1:92" ht="12.75">
      <c r="A227" s="75"/>
      <c r="B227" s="75"/>
      <c r="C227" s="90" t="s">
        <v>372</v>
      </c>
      <c r="D227" s="75"/>
      <c r="E227" s="75"/>
      <c r="F227" s="75"/>
      <c r="G227" s="75"/>
      <c r="H227" s="75"/>
      <c r="I227" s="75"/>
      <c r="J227" s="75"/>
      <c r="K227" s="75"/>
      <c r="L227" s="90" t="s">
        <v>372</v>
      </c>
      <c r="M227" s="75"/>
      <c r="N227" s="75"/>
      <c r="O227" s="75"/>
      <c r="P227" s="75"/>
      <c r="Q227" s="75"/>
      <c r="R227" s="75"/>
      <c r="S227" s="75"/>
      <c r="Z227" s="90" t="s">
        <v>372</v>
      </c>
      <c r="AM227" s="90" t="s">
        <v>372</v>
      </c>
      <c r="AU227" s="90" t="s">
        <v>372</v>
      </c>
      <c r="AY227" s="90" t="s">
        <v>372</v>
      </c>
      <c r="CD227" s="90" t="s">
        <v>372</v>
      </c>
      <c r="CN227" s="90" t="s">
        <v>372</v>
      </c>
    </row>
    <row r="228" spans="1:92" ht="12.75">
      <c r="A228" s="75"/>
      <c r="B228" s="75"/>
      <c r="C228" s="90" t="s">
        <v>373</v>
      </c>
      <c r="D228" s="75"/>
      <c r="E228" s="75"/>
      <c r="F228" s="75"/>
      <c r="G228" s="75"/>
      <c r="H228" s="75"/>
      <c r="I228" s="75"/>
      <c r="J228" s="75"/>
      <c r="K228" s="75"/>
      <c r="L228" s="90" t="s">
        <v>373</v>
      </c>
      <c r="M228" s="75"/>
      <c r="N228" s="75"/>
      <c r="O228" s="75"/>
      <c r="P228" s="75"/>
      <c r="Q228" s="75"/>
      <c r="R228" s="75"/>
      <c r="S228" s="75"/>
      <c r="Z228" s="90" t="s">
        <v>373</v>
      </c>
      <c r="AM228" s="90" t="s">
        <v>373</v>
      </c>
      <c r="AU228" s="90" t="s">
        <v>373</v>
      </c>
      <c r="AY228" s="90" t="s">
        <v>373</v>
      </c>
      <c r="CD228" s="90" t="s">
        <v>373</v>
      </c>
      <c r="CN228" s="90" t="s">
        <v>373</v>
      </c>
    </row>
    <row r="229" spans="1:92" ht="12.75">
      <c r="A229" s="75"/>
      <c r="B229" s="75"/>
      <c r="C229" s="90" t="s">
        <v>374</v>
      </c>
      <c r="D229" s="75"/>
      <c r="E229" s="75"/>
      <c r="F229" s="75"/>
      <c r="G229" s="75"/>
      <c r="H229" s="75"/>
      <c r="I229" s="75"/>
      <c r="J229" s="75"/>
      <c r="K229" s="75"/>
      <c r="L229" s="90" t="s">
        <v>374</v>
      </c>
      <c r="M229" s="75"/>
      <c r="N229" s="75"/>
      <c r="O229" s="75"/>
      <c r="P229" s="75"/>
      <c r="Q229" s="75"/>
      <c r="R229" s="75"/>
      <c r="S229" s="75"/>
      <c r="Z229" s="90" t="s">
        <v>374</v>
      </c>
      <c r="AM229" s="90" t="s">
        <v>374</v>
      </c>
      <c r="AU229" s="90" t="s">
        <v>374</v>
      </c>
      <c r="AY229" s="90" t="s">
        <v>374</v>
      </c>
      <c r="CD229" s="90" t="s">
        <v>374</v>
      </c>
      <c r="CN229" s="90" t="s">
        <v>374</v>
      </c>
    </row>
    <row r="230" spans="1:92" ht="12.75">
      <c r="A230" s="75"/>
      <c r="B230" s="75"/>
      <c r="C230" s="90" t="s">
        <v>375</v>
      </c>
      <c r="D230" s="75"/>
      <c r="E230" s="75"/>
      <c r="F230" s="75"/>
      <c r="G230" s="75"/>
      <c r="H230" s="75"/>
      <c r="I230" s="75"/>
      <c r="J230" s="75"/>
      <c r="K230" s="75"/>
      <c r="L230" s="90" t="s">
        <v>375</v>
      </c>
      <c r="M230" s="75"/>
      <c r="N230" s="75"/>
      <c r="O230" s="75"/>
      <c r="P230" s="75"/>
      <c r="Q230" s="75"/>
      <c r="R230" s="75"/>
      <c r="S230" s="75"/>
      <c r="Z230" s="90" t="s">
        <v>375</v>
      </c>
      <c r="AM230" s="90" t="s">
        <v>375</v>
      </c>
      <c r="AU230" s="90" t="s">
        <v>375</v>
      </c>
      <c r="AY230" s="90" t="s">
        <v>375</v>
      </c>
      <c r="CD230" s="90" t="s">
        <v>375</v>
      </c>
      <c r="CN230" s="90" t="s">
        <v>375</v>
      </c>
    </row>
    <row r="231" spans="1:92" ht="12.75">
      <c r="A231" s="75"/>
      <c r="B231" s="75"/>
      <c r="C231" s="90" t="s">
        <v>376</v>
      </c>
      <c r="D231" s="75"/>
      <c r="E231" s="75"/>
      <c r="F231" s="75"/>
      <c r="G231" s="75"/>
      <c r="H231" s="75"/>
      <c r="I231" s="75"/>
      <c r="J231" s="75"/>
      <c r="K231" s="75"/>
      <c r="L231" s="90" t="s">
        <v>376</v>
      </c>
      <c r="M231" s="75"/>
      <c r="N231" s="75"/>
      <c r="O231" s="75"/>
      <c r="P231" s="75"/>
      <c r="Q231" s="75"/>
      <c r="R231" s="75"/>
      <c r="S231" s="75"/>
      <c r="Z231" s="90" t="s">
        <v>376</v>
      </c>
      <c r="AM231" s="90" t="s">
        <v>376</v>
      </c>
      <c r="AU231" s="90" t="s">
        <v>376</v>
      </c>
      <c r="AY231" s="90" t="s">
        <v>376</v>
      </c>
      <c r="CD231" s="90" t="s">
        <v>376</v>
      </c>
      <c r="CN231" s="90" t="s">
        <v>376</v>
      </c>
    </row>
    <row r="232" spans="1:92" ht="12.75">
      <c r="A232" s="75"/>
      <c r="B232" s="75"/>
      <c r="C232" s="90" t="s">
        <v>377</v>
      </c>
      <c r="D232" s="75"/>
      <c r="E232" s="75"/>
      <c r="F232" s="75"/>
      <c r="G232" s="75"/>
      <c r="H232" s="75"/>
      <c r="I232" s="75"/>
      <c r="J232" s="75"/>
      <c r="K232" s="75"/>
      <c r="L232" s="90" t="s">
        <v>377</v>
      </c>
      <c r="M232" s="75"/>
      <c r="N232" s="75"/>
      <c r="O232" s="75"/>
      <c r="P232" s="75"/>
      <c r="Q232" s="75"/>
      <c r="R232" s="75"/>
      <c r="S232" s="75"/>
      <c r="Z232" s="90" t="s">
        <v>377</v>
      </c>
      <c r="AM232" s="90" t="s">
        <v>377</v>
      </c>
      <c r="AU232" s="90" t="s">
        <v>377</v>
      </c>
      <c r="AY232" s="90" t="s">
        <v>377</v>
      </c>
      <c r="CD232" s="90" t="s">
        <v>377</v>
      </c>
      <c r="CN232" s="90" t="s">
        <v>377</v>
      </c>
    </row>
    <row r="233" spans="1:92" ht="12.75">
      <c r="A233" s="75"/>
      <c r="B233" s="75"/>
      <c r="C233" s="90" t="s">
        <v>378</v>
      </c>
      <c r="D233" s="75"/>
      <c r="E233" s="75"/>
      <c r="F233" s="75"/>
      <c r="G233" s="75"/>
      <c r="H233" s="75"/>
      <c r="I233" s="75"/>
      <c r="J233" s="75"/>
      <c r="K233" s="75"/>
      <c r="L233" s="90" t="s">
        <v>378</v>
      </c>
      <c r="M233" s="75"/>
      <c r="N233" s="75"/>
      <c r="O233" s="75"/>
      <c r="P233" s="75"/>
      <c r="Q233" s="75"/>
      <c r="R233" s="75"/>
      <c r="S233" s="75"/>
      <c r="Z233" s="90" t="s">
        <v>378</v>
      </c>
      <c r="AM233" s="90" t="s">
        <v>378</v>
      </c>
      <c r="AU233" s="90" t="s">
        <v>378</v>
      </c>
      <c r="AY233" s="90" t="s">
        <v>378</v>
      </c>
      <c r="CD233" s="90" t="s">
        <v>378</v>
      </c>
      <c r="CN233" s="90" t="s">
        <v>378</v>
      </c>
    </row>
    <row r="234" spans="1:92" ht="12.75">
      <c r="A234" s="75"/>
      <c r="B234" s="75"/>
      <c r="C234" s="90" t="s">
        <v>379</v>
      </c>
      <c r="D234" s="75"/>
      <c r="E234" s="75"/>
      <c r="F234" s="75"/>
      <c r="G234" s="75"/>
      <c r="H234" s="75"/>
      <c r="I234" s="75"/>
      <c r="J234" s="75"/>
      <c r="K234" s="75"/>
      <c r="L234" s="90" t="s">
        <v>379</v>
      </c>
      <c r="M234" s="75"/>
      <c r="N234" s="75"/>
      <c r="O234" s="75"/>
      <c r="P234" s="75"/>
      <c r="Q234" s="75"/>
      <c r="R234" s="75"/>
      <c r="S234" s="75"/>
      <c r="Z234" s="90" t="s">
        <v>379</v>
      </c>
      <c r="AM234" s="90" t="s">
        <v>379</v>
      </c>
      <c r="AU234" s="90" t="s">
        <v>379</v>
      </c>
      <c r="AY234" s="90" t="s">
        <v>379</v>
      </c>
      <c r="CD234" s="90" t="s">
        <v>379</v>
      </c>
      <c r="CN234" s="90" t="s">
        <v>379</v>
      </c>
    </row>
    <row r="235" spans="1:92" ht="12.75">
      <c r="A235" s="75"/>
      <c r="B235" s="75"/>
      <c r="C235" s="90" t="s">
        <v>380</v>
      </c>
      <c r="D235" s="75"/>
      <c r="E235" s="75"/>
      <c r="F235" s="75"/>
      <c r="G235" s="75"/>
      <c r="H235" s="75"/>
      <c r="I235" s="75"/>
      <c r="J235" s="75"/>
      <c r="K235" s="75"/>
      <c r="L235" s="90" t="s">
        <v>380</v>
      </c>
      <c r="M235" s="75"/>
      <c r="N235" s="75"/>
      <c r="O235" s="75"/>
      <c r="P235" s="75"/>
      <c r="Q235" s="75"/>
      <c r="R235" s="75"/>
      <c r="S235" s="75"/>
      <c r="Z235" s="90" t="s">
        <v>380</v>
      </c>
      <c r="AM235" s="90" t="s">
        <v>380</v>
      </c>
      <c r="AU235" s="90" t="s">
        <v>380</v>
      </c>
      <c r="AY235" s="90" t="s">
        <v>380</v>
      </c>
      <c r="CD235" s="90" t="s">
        <v>380</v>
      </c>
      <c r="CN235" s="90" t="s">
        <v>380</v>
      </c>
    </row>
    <row r="236" spans="1:92" ht="12.75">
      <c r="A236" s="75"/>
      <c r="B236" s="75"/>
      <c r="C236" s="89" t="s">
        <v>381</v>
      </c>
      <c r="D236" s="75"/>
      <c r="E236" s="75"/>
      <c r="F236" s="75"/>
      <c r="G236" s="75"/>
      <c r="H236" s="75"/>
      <c r="I236" s="75"/>
      <c r="J236" s="75"/>
      <c r="K236" s="75"/>
      <c r="L236" s="89" t="s">
        <v>382</v>
      </c>
      <c r="M236" s="75"/>
      <c r="N236" s="75"/>
      <c r="O236" s="75"/>
      <c r="P236" s="75"/>
      <c r="Q236" s="75"/>
      <c r="R236" s="75"/>
      <c r="S236" s="75"/>
      <c r="Z236" s="89" t="s">
        <v>382</v>
      </c>
      <c r="AM236" s="89" t="s">
        <v>382</v>
      </c>
      <c r="AU236" s="89" t="s">
        <v>382</v>
      </c>
      <c r="AY236" s="89" t="s">
        <v>382</v>
      </c>
      <c r="CD236" s="89" t="s">
        <v>382</v>
      </c>
      <c r="CN236" s="89" t="s">
        <v>382</v>
      </c>
    </row>
    <row r="237" spans="2:19" ht="12.75">
      <c r="B237" s="75"/>
      <c r="C237" s="111" t="s">
        <v>383</v>
      </c>
      <c r="D237" s="75"/>
      <c r="E237" s="75"/>
      <c r="F237" s="75"/>
      <c r="G237" s="75"/>
      <c r="H237" s="75"/>
      <c r="I237" s="75"/>
      <c r="J237" s="75"/>
      <c r="K237" s="75"/>
      <c r="L237" s="75"/>
      <c r="M237" s="75"/>
      <c r="N237" s="75"/>
      <c r="O237" s="75"/>
      <c r="P237" s="75"/>
      <c r="Q237" s="75"/>
      <c r="R237" s="75"/>
      <c r="S237" s="75"/>
    </row>
    <row r="238" spans="2:19" ht="12.75">
      <c r="B238" s="75"/>
      <c r="C238" s="111" t="s">
        <v>384</v>
      </c>
      <c r="D238" s="75"/>
      <c r="E238" s="75"/>
      <c r="F238" s="75"/>
      <c r="G238" s="75"/>
      <c r="H238" s="75"/>
      <c r="I238" s="75"/>
      <c r="J238" s="75"/>
      <c r="K238" s="75"/>
      <c r="L238" s="75"/>
      <c r="M238" s="75"/>
      <c r="N238" s="75"/>
      <c r="O238" s="75"/>
      <c r="P238" s="75"/>
      <c r="Q238" s="75"/>
      <c r="R238" s="75"/>
      <c r="S238" s="75"/>
    </row>
    <row r="239" spans="2:19" ht="12.75">
      <c r="B239" s="75"/>
      <c r="C239" s="111" t="s">
        <v>385</v>
      </c>
      <c r="D239" s="75"/>
      <c r="E239" s="75"/>
      <c r="F239" s="75"/>
      <c r="G239" s="75"/>
      <c r="H239" s="75"/>
      <c r="I239" s="75"/>
      <c r="J239" s="75"/>
      <c r="K239" s="75"/>
      <c r="L239" s="75"/>
      <c r="M239" s="75"/>
      <c r="N239" s="75"/>
      <c r="O239" s="75"/>
      <c r="P239" s="75"/>
      <c r="Q239" s="75"/>
      <c r="R239" s="75"/>
      <c r="S239" s="75"/>
    </row>
    <row r="240" spans="2:19" ht="12.75">
      <c r="B240" s="75"/>
      <c r="C240" s="111" t="s">
        <v>386</v>
      </c>
      <c r="D240" s="75"/>
      <c r="E240" s="75"/>
      <c r="F240" s="75"/>
      <c r="G240" s="75"/>
      <c r="H240" s="75"/>
      <c r="I240" s="75"/>
      <c r="J240" s="75"/>
      <c r="K240" s="75"/>
      <c r="L240" s="75"/>
      <c r="M240" s="75"/>
      <c r="N240" s="75"/>
      <c r="O240" s="75"/>
      <c r="P240" s="75"/>
      <c r="Q240" s="75"/>
      <c r="R240" s="75"/>
      <c r="S240" s="75"/>
    </row>
    <row r="241" spans="2:19" ht="12.75">
      <c r="B241" s="75"/>
      <c r="C241" s="111" t="s">
        <v>382</v>
      </c>
      <c r="D241" s="75"/>
      <c r="E241" s="75"/>
      <c r="F241" s="75"/>
      <c r="G241" s="75"/>
      <c r="H241" s="75"/>
      <c r="I241" s="75"/>
      <c r="J241" s="75"/>
      <c r="K241" s="75"/>
      <c r="L241" s="75"/>
      <c r="M241" s="75"/>
      <c r="N241" s="75"/>
      <c r="O241" s="75"/>
      <c r="P241" s="75"/>
      <c r="Q241" s="75"/>
      <c r="R241" s="75"/>
      <c r="S241" s="75"/>
    </row>
    <row r="242" spans="2:19" ht="12.75">
      <c r="B242" s="75"/>
      <c r="C242" s="75"/>
      <c r="D242" s="75"/>
      <c r="E242" s="75"/>
      <c r="F242" s="75"/>
      <c r="G242" s="75"/>
      <c r="H242" s="75"/>
      <c r="I242" s="75"/>
      <c r="J242" s="75"/>
      <c r="K242" s="75"/>
      <c r="L242" s="75"/>
      <c r="M242" s="75"/>
      <c r="N242" s="75"/>
      <c r="O242" s="75"/>
      <c r="P242" s="75"/>
      <c r="Q242" s="75"/>
      <c r="R242" s="75"/>
      <c r="S242" s="75"/>
    </row>
    <row r="243" spans="2:19" ht="12.75">
      <c r="B243" s="75"/>
      <c r="C243" s="75"/>
      <c r="D243" s="75"/>
      <c r="E243" s="75"/>
      <c r="F243" s="75"/>
      <c r="G243" s="75"/>
      <c r="H243" s="75"/>
      <c r="I243" s="75"/>
      <c r="J243" s="75"/>
      <c r="K243" s="75"/>
      <c r="L243" s="75"/>
      <c r="M243" s="75"/>
      <c r="N243" s="75"/>
      <c r="O243" s="75"/>
      <c r="P243" s="75"/>
      <c r="Q243" s="75"/>
      <c r="R243" s="75"/>
      <c r="S243" s="75"/>
    </row>
    <row r="244" spans="2:19" ht="12.75">
      <c r="B244" s="75"/>
      <c r="C244" s="75"/>
      <c r="D244" s="75"/>
      <c r="E244" s="75"/>
      <c r="F244" s="75"/>
      <c r="G244" s="75"/>
      <c r="H244" s="75"/>
      <c r="I244" s="75"/>
      <c r="J244" s="75"/>
      <c r="K244" s="75"/>
      <c r="L244" s="75"/>
      <c r="M244" s="75"/>
      <c r="N244" s="75"/>
      <c r="O244" s="75"/>
      <c r="P244" s="75"/>
      <c r="Q244" s="75"/>
      <c r="R244" s="75"/>
      <c r="S244" s="75"/>
    </row>
    <row r="245" spans="2:19" ht="12.75">
      <c r="B245" s="75"/>
      <c r="C245" s="75"/>
      <c r="D245" s="75"/>
      <c r="E245" s="75"/>
      <c r="F245" s="75"/>
      <c r="G245" s="75"/>
      <c r="H245" s="75"/>
      <c r="I245" s="75"/>
      <c r="J245" s="75"/>
      <c r="K245" s="75"/>
      <c r="L245" s="75"/>
      <c r="M245" s="75"/>
      <c r="N245" s="75"/>
      <c r="O245" s="75"/>
      <c r="P245" s="75"/>
      <c r="Q245" s="75"/>
      <c r="R245" s="75"/>
      <c r="S245" s="75"/>
    </row>
    <row r="246" spans="2:19" ht="12.75">
      <c r="B246" s="75"/>
      <c r="C246" s="75"/>
      <c r="D246" s="75"/>
      <c r="E246" s="75"/>
      <c r="F246" s="75"/>
      <c r="G246" s="75"/>
      <c r="H246" s="75"/>
      <c r="I246" s="75"/>
      <c r="J246" s="75"/>
      <c r="K246" s="75"/>
      <c r="L246" s="75"/>
      <c r="M246" s="75"/>
      <c r="N246" s="75"/>
      <c r="O246" s="75"/>
      <c r="P246" s="75"/>
      <c r="Q246" s="75"/>
      <c r="R246" s="75"/>
      <c r="S246" s="75"/>
    </row>
    <row r="247" spans="2:19" ht="12.75">
      <c r="B247" s="75"/>
      <c r="C247" s="75"/>
      <c r="D247" s="75"/>
      <c r="E247" s="75"/>
      <c r="F247" s="75"/>
      <c r="G247" s="75"/>
      <c r="H247" s="75"/>
      <c r="I247" s="75"/>
      <c r="J247" s="75"/>
      <c r="K247" s="75"/>
      <c r="L247" s="75"/>
      <c r="M247" s="75"/>
      <c r="N247" s="75"/>
      <c r="O247" s="75"/>
      <c r="P247" s="75"/>
      <c r="Q247" s="75"/>
      <c r="R247" s="75"/>
      <c r="S247" s="75"/>
    </row>
    <row r="248" spans="2:19" ht="12.75">
      <c r="B248" s="75"/>
      <c r="C248" s="75"/>
      <c r="D248" s="75"/>
      <c r="E248" s="75"/>
      <c r="F248" s="75"/>
      <c r="G248" s="75"/>
      <c r="H248" s="75"/>
      <c r="I248" s="75"/>
      <c r="J248" s="75"/>
      <c r="K248" s="75"/>
      <c r="L248" s="75"/>
      <c r="M248" s="75"/>
      <c r="N248" s="75"/>
      <c r="O248" s="75"/>
      <c r="P248" s="75"/>
      <c r="Q248" s="75"/>
      <c r="R248" s="75"/>
      <c r="S248" s="75"/>
    </row>
    <row r="249" spans="2:19" ht="12.75">
      <c r="B249" s="75"/>
      <c r="C249" s="75"/>
      <c r="D249" s="75"/>
      <c r="E249" s="75"/>
      <c r="F249" s="75"/>
      <c r="G249" s="75"/>
      <c r="H249" s="75"/>
      <c r="I249" s="75"/>
      <c r="J249" s="75"/>
      <c r="K249" s="75"/>
      <c r="L249" s="75"/>
      <c r="M249" s="75"/>
      <c r="N249" s="75"/>
      <c r="O249" s="75"/>
      <c r="P249" s="75"/>
      <c r="Q249" s="75"/>
      <c r="R249" s="75"/>
      <c r="S249" s="75"/>
    </row>
    <row r="250" spans="2:19" ht="12.75">
      <c r="B250" s="75"/>
      <c r="C250" s="75"/>
      <c r="D250" s="75"/>
      <c r="E250" s="75"/>
      <c r="F250" s="75"/>
      <c r="G250" s="75"/>
      <c r="H250" s="75"/>
      <c r="I250" s="75"/>
      <c r="J250" s="75"/>
      <c r="K250" s="75"/>
      <c r="L250" s="75"/>
      <c r="M250" s="75"/>
      <c r="N250" s="75"/>
      <c r="O250" s="75"/>
      <c r="P250" s="75"/>
      <c r="Q250" s="75"/>
      <c r="R250" s="75"/>
      <c r="S250" s="75"/>
    </row>
    <row r="251" spans="2:19" ht="12.75">
      <c r="B251" s="75"/>
      <c r="C251" s="75"/>
      <c r="D251" s="75"/>
      <c r="E251" s="75"/>
      <c r="F251" s="75"/>
      <c r="G251" s="75"/>
      <c r="H251" s="75"/>
      <c r="I251" s="75"/>
      <c r="J251" s="75"/>
      <c r="K251" s="75"/>
      <c r="L251" s="75"/>
      <c r="M251" s="75"/>
      <c r="N251" s="75"/>
      <c r="O251" s="75"/>
      <c r="P251" s="75"/>
      <c r="Q251" s="75"/>
      <c r="R251" s="75"/>
      <c r="S251" s="75"/>
    </row>
    <row r="252" spans="2:19" ht="12.75">
      <c r="B252" s="75"/>
      <c r="C252" s="75"/>
      <c r="D252" s="75"/>
      <c r="E252" s="75"/>
      <c r="F252" s="75"/>
      <c r="G252" s="75"/>
      <c r="H252" s="75"/>
      <c r="I252" s="75"/>
      <c r="J252" s="75"/>
      <c r="K252" s="75"/>
      <c r="L252" s="75"/>
      <c r="M252" s="75"/>
      <c r="N252" s="75"/>
      <c r="O252" s="75"/>
      <c r="P252" s="75"/>
      <c r="Q252" s="75"/>
      <c r="R252" s="75"/>
      <c r="S252" s="75"/>
    </row>
    <row r="253" spans="2:19" ht="12.75">
      <c r="B253" s="75"/>
      <c r="C253" s="75"/>
      <c r="D253" s="75"/>
      <c r="E253" s="75"/>
      <c r="F253" s="75"/>
      <c r="G253" s="75"/>
      <c r="H253" s="75"/>
      <c r="I253" s="75"/>
      <c r="J253" s="75"/>
      <c r="K253" s="75"/>
      <c r="L253" s="75"/>
      <c r="M253" s="75"/>
      <c r="N253" s="75"/>
      <c r="O253" s="75"/>
      <c r="P253" s="75"/>
      <c r="Q253" s="75"/>
      <c r="R253" s="75"/>
      <c r="S253" s="75"/>
    </row>
    <row r="254" spans="8:90" s="62" customFormat="1" ht="12.75">
      <c r="H254" s="75"/>
      <c r="I254" s="75"/>
      <c r="J254" s="75"/>
      <c r="K254" s="75"/>
      <c r="L254" s="75"/>
      <c r="M254" s="75"/>
      <c r="N254" s="75"/>
      <c r="O254" s="75"/>
      <c r="P254" s="75"/>
      <c r="Q254" s="75"/>
      <c r="R254" s="75"/>
      <c r="S254" s="75"/>
      <c r="CH254" s="63"/>
      <c r="CI254" s="63"/>
      <c r="CJ254" s="63"/>
      <c r="CK254" s="63"/>
      <c r="CL254" s="63"/>
    </row>
    <row r="255" spans="2:19" ht="12.75">
      <c r="B255" s="75"/>
      <c r="C255" s="75"/>
      <c r="D255" s="75"/>
      <c r="E255" s="75"/>
      <c r="F255" s="75"/>
      <c r="G255" s="75"/>
      <c r="H255" s="75"/>
      <c r="I255" s="75"/>
      <c r="J255" s="75"/>
      <c r="K255" s="75"/>
      <c r="L255" s="75"/>
      <c r="M255" s="75"/>
      <c r="N255" s="75"/>
      <c r="O255" s="75"/>
      <c r="P255" s="75"/>
      <c r="Q255" s="75"/>
      <c r="R255" s="75"/>
      <c r="S255" s="75"/>
    </row>
    <row r="256" spans="2:19" ht="12.75">
      <c r="B256" s="75"/>
      <c r="C256" s="75"/>
      <c r="D256" s="75"/>
      <c r="E256" s="75"/>
      <c r="F256" s="75"/>
      <c r="G256" s="75"/>
      <c r="H256" s="75"/>
      <c r="I256" s="75"/>
      <c r="J256" s="75"/>
      <c r="K256" s="75"/>
      <c r="L256" s="75"/>
      <c r="M256" s="75"/>
      <c r="N256" s="75"/>
      <c r="O256" s="75"/>
      <c r="P256" s="75"/>
      <c r="Q256" s="75"/>
      <c r="R256" s="75"/>
      <c r="S256" s="75"/>
    </row>
    <row r="257" spans="2:19" ht="12.75">
      <c r="B257" s="75"/>
      <c r="C257" s="75"/>
      <c r="D257" s="75"/>
      <c r="E257" s="75"/>
      <c r="F257" s="75"/>
      <c r="G257" s="75"/>
      <c r="H257" s="75"/>
      <c r="I257" s="75"/>
      <c r="J257" s="75"/>
      <c r="K257" s="75"/>
      <c r="L257" s="75"/>
      <c r="M257" s="75"/>
      <c r="N257" s="75"/>
      <c r="O257" s="75"/>
      <c r="P257" s="75"/>
      <c r="Q257" s="75"/>
      <c r="R257" s="75"/>
      <c r="S257" s="75"/>
    </row>
    <row r="258" spans="2:19" ht="12.75">
      <c r="B258" s="75"/>
      <c r="C258" s="75"/>
      <c r="D258" s="75"/>
      <c r="E258" s="75"/>
      <c r="F258" s="75"/>
      <c r="G258" s="75"/>
      <c r="H258" s="75"/>
      <c r="I258" s="75"/>
      <c r="J258" s="75"/>
      <c r="K258" s="75"/>
      <c r="L258" s="75"/>
      <c r="M258" s="75"/>
      <c r="N258" s="75"/>
      <c r="O258" s="75"/>
      <c r="P258" s="75"/>
      <c r="Q258" s="75"/>
      <c r="R258" s="75"/>
      <c r="S258" s="75"/>
    </row>
    <row r="259" spans="2:19" ht="12.75">
      <c r="B259" s="75"/>
      <c r="C259" s="75"/>
      <c r="D259" s="75"/>
      <c r="E259" s="75"/>
      <c r="F259" s="75"/>
      <c r="G259" s="75"/>
      <c r="H259" s="75"/>
      <c r="I259" s="75"/>
      <c r="J259" s="75"/>
      <c r="K259" s="75"/>
      <c r="L259" s="75"/>
      <c r="M259" s="75"/>
      <c r="N259" s="75"/>
      <c r="O259" s="75"/>
      <c r="P259" s="75"/>
      <c r="Q259" s="75"/>
      <c r="R259" s="75"/>
      <c r="S259" s="75"/>
    </row>
    <row r="260" spans="2:19" ht="12.75">
      <c r="B260" s="75"/>
      <c r="C260" s="75"/>
      <c r="D260" s="75"/>
      <c r="E260" s="75"/>
      <c r="F260" s="75"/>
      <c r="G260" s="75"/>
      <c r="H260" s="75"/>
      <c r="I260" s="75"/>
      <c r="J260" s="75"/>
      <c r="K260" s="75"/>
      <c r="L260" s="75"/>
      <c r="M260" s="75"/>
      <c r="N260" s="75"/>
      <c r="O260" s="75"/>
      <c r="P260" s="75"/>
      <c r="Q260" s="75"/>
      <c r="R260" s="75"/>
      <c r="S260" s="75"/>
    </row>
    <row r="261" spans="2:19" ht="12.75">
      <c r="B261" s="75"/>
      <c r="C261" s="75"/>
      <c r="D261" s="75"/>
      <c r="E261" s="75"/>
      <c r="F261" s="75"/>
      <c r="G261" s="75"/>
      <c r="H261" s="75"/>
      <c r="I261" s="75"/>
      <c r="J261" s="75"/>
      <c r="K261" s="75"/>
      <c r="L261" s="75"/>
      <c r="M261" s="75"/>
      <c r="N261" s="75"/>
      <c r="O261" s="75"/>
      <c r="P261" s="75"/>
      <c r="Q261" s="75"/>
      <c r="R261" s="75"/>
      <c r="S261" s="75"/>
    </row>
    <row r="262" spans="2:19" ht="12.75">
      <c r="B262" s="75"/>
      <c r="C262" s="75"/>
      <c r="D262" s="75"/>
      <c r="E262" s="75"/>
      <c r="F262" s="75"/>
      <c r="G262" s="75"/>
      <c r="H262" s="75"/>
      <c r="I262" s="75"/>
      <c r="J262" s="75"/>
      <c r="K262" s="75"/>
      <c r="L262" s="75"/>
      <c r="M262" s="75"/>
      <c r="N262" s="75"/>
      <c r="O262" s="75"/>
      <c r="P262" s="75"/>
      <c r="Q262" s="75"/>
      <c r="R262" s="75"/>
      <c r="S262" s="75"/>
    </row>
    <row r="263" spans="2:19" ht="12.75">
      <c r="B263" s="75"/>
      <c r="C263" s="75"/>
      <c r="D263" s="75"/>
      <c r="E263" s="75"/>
      <c r="F263" s="75"/>
      <c r="G263" s="75"/>
      <c r="H263" s="75"/>
      <c r="I263" s="75"/>
      <c r="J263" s="75"/>
      <c r="K263" s="75"/>
      <c r="L263" s="75"/>
      <c r="M263" s="75"/>
      <c r="N263" s="75"/>
      <c r="O263" s="75"/>
      <c r="P263" s="75"/>
      <c r="Q263" s="75"/>
      <c r="R263" s="75"/>
      <c r="S263" s="75"/>
    </row>
    <row r="264" spans="2:19" ht="12.75">
      <c r="B264" s="75"/>
      <c r="C264" s="75"/>
      <c r="D264" s="75"/>
      <c r="E264" s="75"/>
      <c r="F264" s="75"/>
      <c r="G264" s="75"/>
      <c r="H264" s="75"/>
      <c r="I264" s="75"/>
      <c r="J264" s="75"/>
      <c r="K264" s="75"/>
      <c r="L264" s="75"/>
      <c r="M264" s="75"/>
      <c r="N264" s="75"/>
      <c r="O264" s="75"/>
      <c r="P264" s="75"/>
      <c r="Q264" s="75"/>
      <c r="R264" s="75"/>
      <c r="S264" s="75"/>
    </row>
    <row r="265" spans="2:19" ht="12.75">
      <c r="B265" s="75"/>
      <c r="C265" s="75"/>
      <c r="D265" s="75"/>
      <c r="E265" s="75"/>
      <c r="F265" s="75"/>
      <c r="G265" s="75"/>
      <c r="H265" s="75"/>
      <c r="I265" s="75"/>
      <c r="J265" s="75"/>
      <c r="K265" s="75"/>
      <c r="L265" s="75"/>
      <c r="M265" s="75"/>
      <c r="N265" s="75"/>
      <c r="O265" s="75"/>
      <c r="P265" s="75"/>
      <c r="Q265" s="75"/>
      <c r="R265" s="75"/>
      <c r="S265" s="75"/>
    </row>
    <row r="266" spans="2:19" ht="12.75">
      <c r="B266" s="75"/>
      <c r="C266" s="75"/>
      <c r="D266" s="75"/>
      <c r="E266" s="75"/>
      <c r="F266" s="75"/>
      <c r="G266" s="75"/>
      <c r="H266" s="75"/>
      <c r="I266" s="75"/>
      <c r="J266" s="75"/>
      <c r="K266" s="75"/>
      <c r="L266" s="75"/>
      <c r="M266" s="75"/>
      <c r="N266" s="75"/>
      <c r="O266" s="75"/>
      <c r="P266" s="75"/>
      <c r="Q266" s="75"/>
      <c r="R266" s="75"/>
      <c r="S266" s="75"/>
    </row>
    <row r="267" spans="2:19" ht="12.75">
      <c r="B267" s="75"/>
      <c r="C267" s="75"/>
      <c r="D267" s="75"/>
      <c r="E267" s="75"/>
      <c r="F267" s="75"/>
      <c r="G267" s="75"/>
      <c r="H267" s="75"/>
      <c r="I267" s="75"/>
      <c r="J267" s="75"/>
      <c r="K267" s="75"/>
      <c r="L267" s="75"/>
      <c r="M267" s="75"/>
      <c r="N267" s="75"/>
      <c r="O267" s="75"/>
      <c r="P267" s="75"/>
      <c r="Q267" s="75"/>
      <c r="R267" s="75"/>
      <c r="S267" s="75"/>
    </row>
    <row r="268" spans="2:19" ht="12.75">
      <c r="B268" s="75"/>
      <c r="C268" s="75"/>
      <c r="D268" s="75"/>
      <c r="E268" s="75"/>
      <c r="F268" s="75"/>
      <c r="G268" s="75"/>
      <c r="H268" s="75"/>
      <c r="I268" s="75"/>
      <c r="J268" s="75"/>
      <c r="K268" s="75"/>
      <c r="L268" s="75"/>
      <c r="M268" s="75"/>
      <c r="N268" s="75"/>
      <c r="O268" s="75"/>
      <c r="P268" s="75"/>
      <c r="Q268" s="75"/>
      <c r="R268" s="75"/>
      <c r="S268" s="75"/>
    </row>
    <row r="269" spans="2:19" ht="12.75">
      <c r="B269" s="75"/>
      <c r="C269" s="75"/>
      <c r="D269" s="75"/>
      <c r="E269" s="75"/>
      <c r="F269" s="75"/>
      <c r="G269" s="75"/>
      <c r="H269" s="75"/>
      <c r="I269" s="75"/>
      <c r="J269" s="75"/>
      <c r="K269" s="75"/>
      <c r="L269" s="75"/>
      <c r="M269" s="75"/>
      <c r="N269" s="75"/>
      <c r="O269" s="75"/>
      <c r="P269" s="75"/>
      <c r="Q269" s="75"/>
      <c r="R269" s="75"/>
      <c r="S269" s="75"/>
    </row>
    <row r="270" spans="2:19" ht="12.75">
      <c r="B270" s="75"/>
      <c r="C270" s="75"/>
      <c r="D270" s="75"/>
      <c r="E270" s="75"/>
      <c r="F270" s="75"/>
      <c r="G270" s="75"/>
      <c r="H270" s="75"/>
      <c r="I270" s="75"/>
      <c r="J270" s="75"/>
      <c r="K270" s="75"/>
      <c r="L270" s="75"/>
      <c r="M270" s="75"/>
      <c r="N270" s="75"/>
      <c r="O270" s="75"/>
      <c r="P270" s="75"/>
      <c r="Q270" s="75"/>
      <c r="R270" s="75"/>
      <c r="S270" s="75"/>
    </row>
    <row r="271" spans="2:19" ht="12.75">
      <c r="B271" s="75"/>
      <c r="C271" s="75"/>
      <c r="D271" s="75"/>
      <c r="E271" s="75"/>
      <c r="F271" s="75"/>
      <c r="G271" s="75"/>
      <c r="H271" s="75"/>
      <c r="I271" s="75"/>
      <c r="J271" s="75"/>
      <c r="K271" s="75"/>
      <c r="L271" s="75"/>
      <c r="M271" s="75"/>
      <c r="N271" s="75"/>
      <c r="O271" s="75"/>
      <c r="P271" s="75"/>
      <c r="Q271" s="75"/>
      <c r="R271" s="75"/>
      <c r="S271" s="75"/>
    </row>
    <row r="272" spans="2:19" ht="12.75">
      <c r="B272" s="75"/>
      <c r="C272" s="75"/>
      <c r="D272" s="75"/>
      <c r="E272" s="75"/>
      <c r="F272" s="75"/>
      <c r="G272" s="75"/>
      <c r="H272" s="75"/>
      <c r="I272" s="75"/>
      <c r="J272" s="75"/>
      <c r="K272" s="75"/>
      <c r="L272" s="75"/>
      <c r="M272" s="75"/>
      <c r="N272" s="75"/>
      <c r="O272" s="75"/>
      <c r="P272" s="75"/>
      <c r="Q272" s="75"/>
      <c r="R272" s="75"/>
      <c r="S272" s="75"/>
    </row>
    <row r="273" spans="2:19" ht="12.75">
      <c r="B273" s="75"/>
      <c r="C273" s="75"/>
      <c r="D273" s="75"/>
      <c r="E273" s="75"/>
      <c r="F273" s="75"/>
      <c r="G273" s="75"/>
      <c r="H273" s="75"/>
      <c r="I273" s="75"/>
      <c r="J273" s="75"/>
      <c r="K273" s="75"/>
      <c r="L273" s="75"/>
      <c r="M273" s="75"/>
      <c r="N273" s="75"/>
      <c r="O273" s="75"/>
      <c r="P273" s="75"/>
      <c r="Q273" s="75"/>
      <c r="R273" s="75"/>
      <c r="S273" s="75"/>
    </row>
    <row r="274" spans="2:19" ht="12.75">
      <c r="B274" s="75"/>
      <c r="C274" s="75"/>
      <c r="D274" s="75"/>
      <c r="E274" s="75"/>
      <c r="F274" s="75"/>
      <c r="G274" s="75"/>
      <c r="H274" s="75"/>
      <c r="I274" s="75"/>
      <c r="J274" s="75"/>
      <c r="K274" s="75"/>
      <c r="L274" s="75"/>
      <c r="M274" s="75"/>
      <c r="N274" s="75"/>
      <c r="O274" s="75"/>
      <c r="P274" s="75"/>
      <c r="Q274" s="75"/>
      <c r="R274" s="75"/>
      <c r="S274" s="75"/>
    </row>
    <row r="275" spans="2:19" ht="12.75">
      <c r="B275" s="75"/>
      <c r="C275" s="75"/>
      <c r="D275" s="75"/>
      <c r="E275" s="75"/>
      <c r="F275" s="75"/>
      <c r="G275" s="75"/>
      <c r="H275" s="75"/>
      <c r="I275" s="75"/>
      <c r="J275" s="75"/>
      <c r="K275" s="75"/>
      <c r="L275" s="75"/>
      <c r="M275" s="75"/>
      <c r="N275" s="75"/>
      <c r="O275" s="75"/>
      <c r="P275" s="75"/>
      <c r="Q275" s="75"/>
      <c r="R275" s="75"/>
      <c r="S275" s="75"/>
    </row>
    <row r="276" spans="2:19" ht="12.75">
      <c r="B276" s="75"/>
      <c r="C276" s="75"/>
      <c r="D276" s="75"/>
      <c r="E276" s="75"/>
      <c r="F276" s="75"/>
      <c r="G276" s="75"/>
      <c r="H276" s="75"/>
      <c r="I276" s="75"/>
      <c r="J276" s="75"/>
      <c r="K276" s="75"/>
      <c r="L276" s="75"/>
      <c r="M276" s="75"/>
      <c r="N276" s="75"/>
      <c r="O276" s="75"/>
      <c r="P276" s="75"/>
      <c r="Q276" s="75"/>
      <c r="R276" s="75"/>
      <c r="S276" s="75"/>
    </row>
    <row r="277" spans="2:19" ht="12.75">
      <c r="B277" s="75"/>
      <c r="C277" s="75"/>
      <c r="D277" s="75"/>
      <c r="E277" s="75"/>
      <c r="F277" s="75"/>
      <c r="G277" s="75"/>
      <c r="H277" s="75"/>
      <c r="I277" s="75"/>
      <c r="J277" s="75"/>
      <c r="K277" s="75"/>
      <c r="L277" s="75"/>
      <c r="M277" s="75"/>
      <c r="N277" s="75"/>
      <c r="O277" s="75"/>
      <c r="P277" s="75"/>
      <c r="Q277" s="75"/>
      <c r="R277" s="75"/>
      <c r="S277" s="75"/>
    </row>
    <row r="278" spans="2:19" ht="12.75">
      <c r="B278" s="75"/>
      <c r="C278" s="75"/>
      <c r="D278" s="75"/>
      <c r="E278" s="75"/>
      <c r="F278" s="75"/>
      <c r="G278" s="75"/>
      <c r="H278" s="75"/>
      <c r="I278" s="75"/>
      <c r="J278" s="75"/>
      <c r="K278" s="75"/>
      <c r="L278" s="75"/>
      <c r="M278" s="75"/>
      <c r="N278" s="75"/>
      <c r="O278" s="75"/>
      <c r="P278" s="75"/>
      <c r="Q278" s="75"/>
      <c r="R278" s="75"/>
      <c r="S278" s="75"/>
    </row>
    <row r="279" spans="2:19" ht="12.75">
      <c r="B279" s="75"/>
      <c r="C279" s="75"/>
      <c r="D279" s="75"/>
      <c r="E279" s="75"/>
      <c r="F279" s="75"/>
      <c r="G279" s="75"/>
      <c r="H279" s="75"/>
      <c r="I279" s="75"/>
      <c r="J279" s="75"/>
      <c r="K279" s="75"/>
      <c r="L279" s="75"/>
      <c r="M279" s="75"/>
      <c r="N279" s="75"/>
      <c r="O279" s="75"/>
      <c r="P279" s="75"/>
      <c r="Q279" s="75"/>
      <c r="R279" s="75"/>
      <c r="S279" s="75"/>
    </row>
    <row r="280" spans="2:19" ht="12.75">
      <c r="B280" s="75"/>
      <c r="C280" s="75"/>
      <c r="D280" s="75"/>
      <c r="E280" s="75"/>
      <c r="F280" s="75"/>
      <c r="G280" s="75"/>
      <c r="H280" s="75"/>
      <c r="I280" s="75"/>
      <c r="J280" s="75"/>
      <c r="K280" s="75"/>
      <c r="L280" s="75"/>
      <c r="M280" s="75"/>
      <c r="N280" s="75"/>
      <c r="O280" s="75"/>
      <c r="P280" s="75"/>
      <c r="Q280" s="75"/>
      <c r="R280" s="75"/>
      <c r="S280" s="75"/>
    </row>
    <row r="281" spans="2:19" ht="12.75">
      <c r="B281" s="75"/>
      <c r="C281" s="75"/>
      <c r="D281" s="75"/>
      <c r="E281" s="75"/>
      <c r="F281" s="75"/>
      <c r="G281" s="75"/>
      <c r="H281" s="75"/>
      <c r="I281" s="75"/>
      <c r="J281" s="75"/>
      <c r="K281" s="75"/>
      <c r="L281" s="75"/>
      <c r="M281" s="75"/>
      <c r="N281" s="75"/>
      <c r="O281" s="75"/>
      <c r="P281" s="75"/>
      <c r="Q281" s="75"/>
      <c r="R281" s="75"/>
      <c r="S281" s="75"/>
    </row>
    <row r="282" spans="2:19" ht="12.75">
      <c r="B282" s="75"/>
      <c r="C282" s="75"/>
      <c r="D282" s="75"/>
      <c r="E282" s="75"/>
      <c r="F282" s="75"/>
      <c r="G282" s="75"/>
      <c r="H282" s="75"/>
      <c r="I282" s="75"/>
      <c r="J282" s="75"/>
      <c r="K282" s="75"/>
      <c r="L282" s="75"/>
      <c r="M282" s="75"/>
      <c r="N282" s="75"/>
      <c r="O282" s="75"/>
      <c r="P282" s="75"/>
      <c r="Q282" s="75"/>
      <c r="R282" s="75"/>
      <c r="S282" s="75"/>
    </row>
    <row r="283" spans="2:19" ht="12.75">
      <c r="B283" s="75"/>
      <c r="C283" s="75"/>
      <c r="D283" s="75"/>
      <c r="E283" s="75"/>
      <c r="F283" s="75"/>
      <c r="G283" s="75"/>
      <c r="H283" s="75"/>
      <c r="I283" s="75"/>
      <c r="J283" s="75"/>
      <c r="K283" s="75"/>
      <c r="L283" s="75"/>
      <c r="M283" s="75"/>
      <c r="N283" s="75"/>
      <c r="O283" s="75"/>
      <c r="P283" s="75"/>
      <c r="Q283" s="75"/>
      <c r="R283" s="75"/>
      <c r="S283" s="75"/>
    </row>
    <row r="284" spans="2:19" ht="12.75">
      <c r="B284" s="75"/>
      <c r="C284" s="75"/>
      <c r="D284" s="75"/>
      <c r="E284" s="75"/>
      <c r="F284" s="75"/>
      <c r="G284" s="75"/>
      <c r="H284" s="75"/>
      <c r="I284" s="75"/>
      <c r="J284" s="75"/>
      <c r="K284" s="75"/>
      <c r="L284" s="75"/>
      <c r="M284" s="75"/>
      <c r="N284" s="75"/>
      <c r="O284" s="75"/>
      <c r="P284" s="75"/>
      <c r="Q284" s="75"/>
      <c r="R284" s="75"/>
      <c r="S284" s="75"/>
    </row>
    <row r="285" spans="2:19" ht="12.75">
      <c r="B285" s="75"/>
      <c r="C285" s="75"/>
      <c r="D285" s="75"/>
      <c r="E285" s="75"/>
      <c r="F285" s="75"/>
      <c r="G285" s="75"/>
      <c r="H285" s="75"/>
      <c r="I285" s="75"/>
      <c r="J285" s="75"/>
      <c r="K285" s="75"/>
      <c r="L285" s="75"/>
      <c r="M285" s="75"/>
      <c r="N285" s="75"/>
      <c r="O285" s="75"/>
      <c r="P285" s="75"/>
      <c r="Q285" s="75"/>
      <c r="R285" s="75"/>
      <c r="S285" s="75"/>
    </row>
    <row r="286" spans="2:19" ht="12.75">
      <c r="B286" s="75"/>
      <c r="C286" s="75"/>
      <c r="D286" s="75"/>
      <c r="E286" s="75"/>
      <c r="F286" s="75"/>
      <c r="G286" s="75"/>
      <c r="H286" s="75"/>
      <c r="I286" s="75"/>
      <c r="J286" s="75"/>
      <c r="K286" s="75"/>
      <c r="L286" s="75"/>
      <c r="M286" s="75"/>
      <c r="N286" s="75"/>
      <c r="O286" s="75"/>
      <c r="P286" s="75"/>
      <c r="Q286" s="75"/>
      <c r="R286" s="75"/>
      <c r="S286" s="75"/>
    </row>
    <row r="287" spans="2:19" ht="12.75">
      <c r="B287" s="75"/>
      <c r="C287" s="75"/>
      <c r="D287" s="75"/>
      <c r="E287" s="75"/>
      <c r="F287" s="75"/>
      <c r="G287" s="75"/>
      <c r="H287" s="75"/>
      <c r="I287" s="75"/>
      <c r="J287" s="75"/>
      <c r="K287" s="75"/>
      <c r="L287" s="75"/>
      <c r="M287" s="75"/>
      <c r="N287" s="75"/>
      <c r="O287" s="75"/>
      <c r="P287" s="75"/>
      <c r="Q287" s="75"/>
      <c r="R287" s="75"/>
      <c r="S287" s="75"/>
    </row>
    <row r="288" spans="2:19" ht="12.75">
      <c r="B288" s="75"/>
      <c r="C288" s="75"/>
      <c r="D288" s="75"/>
      <c r="E288" s="75"/>
      <c r="F288" s="75"/>
      <c r="G288" s="75"/>
      <c r="H288" s="75"/>
      <c r="I288" s="75"/>
      <c r="J288" s="75"/>
      <c r="K288" s="75"/>
      <c r="L288" s="75"/>
      <c r="M288" s="75"/>
      <c r="N288" s="75"/>
      <c r="O288" s="75"/>
      <c r="P288" s="75"/>
      <c r="Q288" s="75"/>
      <c r="R288" s="75"/>
      <c r="S288" s="75"/>
    </row>
    <row r="289" spans="2:19" ht="12.75">
      <c r="B289" s="75"/>
      <c r="C289" s="75"/>
      <c r="D289" s="75"/>
      <c r="E289" s="75"/>
      <c r="F289" s="75"/>
      <c r="G289" s="75"/>
      <c r="H289" s="75"/>
      <c r="I289" s="75"/>
      <c r="J289" s="75"/>
      <c r="K289" s="75"/>
      <c r="L289" s="75"/>
      <c r="M289" s="75"/>
      <c r="N289" s="75"/>
      <c r="O289" s="75"/>
      <c r="P289" s="75"/>
      <c r="Q289" s="75"/>
      <c r="R289" s="75"/>
      <c r="S289" s="75"/>
    </row>
    <row r="290" spans="2:19" ht="12.75">
      <c r="B290" s="75"/>
      <c r="C290" s="75"/>
      <c r="D290" s="75"/>
      <c r="E290" s="75"/>
      <c r="F290" s="75"/>
      <c r="G290" s="75"/>
      <c r="H290" s="75"/>
      <c r="I290" s="75"/>
      <c r="J290" s="75"/>
      <c r="K290" s="75"/>
      <c r="L290" s="75"/>
      <c r="M290" s="75"/>
      <c r="N290" s="75"/>
      <c r="O290" s="75"/>
      <c r="P290" s="75"/>
      <c r="Q290" s="75"/>
      <c r="R290" s="75"/>
      <c r="S290" s="75"/>
    </row>
    <row r="291" spans="2:19" ht="12.75">
      <c r="B291" s="75"/>
      <c r="C291" s="75"/>
      <c r="D291" s="75"/>
      <c r="E291" s="75"/>
      <c r="F291" s="75"/>
      <c r="G291" s="75"/>
      <c r="H291" s="75"/>
      <c r="I291" s="75"/>
      <c r="J291" s="75"/>
      <c r="K291" s="75"/>
      <c r="L291" s="75"/>
      <c r="M291" s="75"/>
      <c r="N291" s="75"/>
      <c r="O291" s="75"/>
      <c r="P291" s="75"/>
      <c r="Q291" s="75"/>
      <c r="R291" s="75"/>
      <c r="S291" s="75"/>
    </row>
    <row r="292" spans="2:19" ht="12.75">
      <c r="B292" s="75"/>
      <c r="C292" s="75"/>
      <c r="D292" s="75"/>
      <c r="E292" s="75"/>
      <c r="F292" s="75"/>
      <c r="G292" s="75"/>
      <c r="H292" s="75"/>
      <c r="I292" s="75"/>
      <c r="J292" s="75"/>
      <c r="K292" s="75"/>
      <c r="L292" s="75"/>
      <c r="M292" s="75"/>
      <c r="N292" s="75"/>
      <c r="O292" s="75"/>
      <c r="P292" s="75"/>
      <c r="Q292" s="75"/>
      <c r="R292" s="75"/>
      <c r="S292" s="75"/>
    </row>
    <row r="293" spans="2:19" ht="12.75">
      <c r="B293" s="75"/>
      <c r="C293" s="75"/>
      <c r="D293" s="75"/>
      <c r="E293" s="75"/>
      <c r="F293" s="75"/>
      <c r="G293" s="75"/>
      <c r="H293" s="75"/>
      <c r="I293" s="75"/>
      <c r="J293" s="75"/>
      <c r="K293" s="75"/>
      <c r="L293" s="75"/>
      <c r="M293" s="75"/>
      <c r="N293" s="75"/>
      <c r="O293" s="75"/>
      <c r="P293" s="75"/>
      <c r="Q293" s="75"/>
      <c r="R293" s="75"/>
      <c r="S293" s="75"/>
    </row>
    <row r="294" spans="2:19" ht="12.75">
      <c r="B294" s="75"/>
      <c r="C294" s="75"/>
      <c r="D294" s="75"/>
      <c r="E294" s="75"/>
      <c r="F294" s="75"/>
      <c r="G294" s="75"/>
      <c r="H294" s="75"/>
      <c r="I294" s="75"/>
      <c r="J294" s="75"/>
      <c r="K294" s="75"/>
      <c r="L294" s="75"/>
      <c r="M294" s="75"/>
      <c r="N294" s="75"/>
      <c r="O294" s="75"/>
      <c r="P294" s="75"/>
      <c r="Q294" s="75"/>
      <c r="R294" s="75"/>
      <c r="S294" s="75"/>
    </row>
    <row r="295" spans="2:19" ht="12.75">
      <c r="B295" s="75"/>
      <c r="C295" s="75"/>
      <c r="D295" s="75"/>
      <c r="E295" s="75"/>
      <c r="F295" s="75"/>
      <c r="G295" s="75"/>
      <c r="H295" s="75"/>
      <c r="I295" s="75"/>
      <c r="J295" s="75"/>
      <c r="K295" s="75"/>
      <c r="L295" s="75"/>
      <c r="M295" s="75"/>
      <c r="N295" s="75"/>
      <c r="O295" s="75"/>
      <c r="P295" s="75"/>
      <c r="Q295" s="75"/>
      <c r="R295" s="75"/>
      <c r="S295" s="75"/>
    </row>
    <row r="296" spans="2:19" ht="12.75">
      <c r="B296" s="75"/>
      <c r="C296" s="75"/>
      <c r="D296" s="75"/>
      <c r="E296" s="75"/>
      <c r="F296" s="75"/>
      <c r="G296" s="75"/>
      <c r="H296" s="75"/>
      <c r="I296" s="75"/>
      <c r="J296" s="75"/>
      <c r="K296" s="75"/>
      <c r="L296" s="75"/>
      <c r="M296" s="75"/>
      <c r="N296" s="75"/>
      <c r="O296" s="75"/>
      <c r="P296" s="75"/>
      <c r="Q296" s="75"/>
      <c r="R296" s="75"/>
      <c r="S296" s="75"/>
    </row>
    <row r="297" spans="2:19" ht="12.75">
      <c r="B297" s="75"/>
      <c r="C297" s="75"/>
      <c r="D297" s="75"/>
      <c r="E297" s="75"/>
      <c r="F297" s="75"/>
      <c r="G297" s="75"/>
      <c r="H297" s="75"/>
      <c r="I297" s="75"/>
      <c r="J297" s="75"/>
      <c r="K297" s="75"/>
      <c r="L297" s="75"/>
      <c r="M297" s="75"/>
      <c r="N297" s="75"/>
      <c r="O297" s="75"/>
      <c r="P297" s="75"/>
      <c r="Q297" s="75"/>
      <c r="R297" s="75"/>
      <c r="S297" s="75"/>
    </row>
    <row r="298" spans="2:19" ht="12.75">
      <c r="B298" s="75"/>
      <c r="C298" s="75"/>
      <c r="D298" s="75"/>
      <c r="E298" s="75"/>
      <c r="F298" s="75"/>
      <c r="G298" s="75"/>
      <c r="H298" s="75"/>
      <c r="I298" s="75"/>
      <c r="J298" s="75"/>
      <c r="K298" s="75"/>
      <c r="L298" s="75"/>
      <c r="M298" s="75"/>
      <c r="N298" s="75"/>
      <c r="O298" s="75"/>
      <c r="P298" s="75"/>
      <c r="Q298" s="75"/>
      <c r="R298" s="75"/>
      <c r="S298" s="75"/>
    </row>
    <row r="299" spans="2:19" ht="12.75">
      <c r="B299" s="75"/>
      <c r="C299" s="75"/>
      <c r="D299" s="75"/>
      <c r="E299" s="75"/>
      <c r="F299" s="75"/>
      <c r="G299" s="75"/>
      <c r="H299" s="75"/>
      <c r="I299" s="75"/>
      <c r="J299" s="75"/>
      <c r="K299" s="75"/>
      <c r="L299" s="75"/>
      <c r="M299" s="75"/>
      <c r="N299" s="75"/>
      <c r="O299" s="75"/>
      <c r="P299" s="75"/>
      <c r="Q299" s="75"/>
      <c r="R299" s="75"/>
      <c r="S299" s="75"/>
    </row>
    <row r="300" spans="2:19" ht="12.75">
      <c r="B300" s="75"/>
      <c r="C300" s="75"/>
      <c r="D300" s="75"/>
      <c r="E300" s="75"/>
      <c r="F300" s="75"/>
      <c r="G300" s="75"/>
      <c r="H300" s="75"/>
      <c r="I300" s="75"/>
      <c r="J300" s="75"/>
      <c r="K300" s="75"/>
      <c r="L300" s="75"/>
      <c r="M300" s="75"/>
      <c r="N300" s="75"/>
      <c r="O300" s="75"/>
      <c r="P300" s="75"/>
      <c r="Q300" s="75"/>
      <c r="R300" s="75"/>
      <c r="S300" s="75"/>
    </row>
    <row r="301" spans="2:19" ht="12.75">
      <c r="B301" s="75"/>
      <c r="C301" s="75"/>
      <c r="D301" s="75"/>
      <c r="E301" s="75"/>
      <c r="F301" s="75"/>
      <c r="G301" s="75"/>
      <c r="H301" s="75"/>
      <c r="I301" s="75"/>
      <c r="J301" s="75"/>
      <c r="K301" s="75"/>
      <c r="L301" s="75"/>
      <c r="M301" s="75"/>
      <c r="N301" s="75"/>
      <c r="O301" s="75"/>
      <c r="P301" s="75"/>
      <c r="Q301" s="75"/>
      <c r="R301" s="75"/>
      <c r="S301" s="75"/>
    </row>
    <row r="302" spans="2:19" ht="12.75">
      <c r="B302" s="75"/>
      <c r="C302" s="75"/>
      <c r="D302" s="75"/>
      <c r="E302" s="75"/>
      <c r="F302" s="75"/>
      <c r="G302" s="75"/>
      <c r="H302" s="75"/>
      <c r="I302" s="75"/>
      <c r="J302" s="75"/>
      <c r="K302" s="75"/>
      <c r="L302" s="75"/>
      <c r="M302" s="75"/>
      <c r="N302" s="75"/>
      <c r="O302" s="75"/>
      <c r="P302" s="75"/>
      <c r="Q302" s="75"/>
      <c r="R302" s="75"/>
      <c r="S302" s="75"/>
    </row>
    <row r="303" spans="2:19" ht="12.75">
      <c r="B303" s="75"/>
      <c r="C303" s="75"/>
      <c r="D303" s="75"/>
      <c r="E303" s="75"/>
      <c r="F303" s="75"/>
      <c r="G303" s="75"/>
      <c r="H303" s="75"/>
      <c r="I303" s="75"/>
      <c r="J303" s="75"/>
      <c r="K303" s="75"/>
      <c r="L303" s="75"/>
      <c r="M303" s="75"/>
      <c r="N303" s="75"/>
      <c r="O303" s="75"/>
      <c r="P303" s="75"/>
      <c r="Q303" s="75"/>
      <c r="R303" s="75"/>
      <c r="S303" s="75"/>
    </row>
    <row r="304" spans="2:19" ht="12.75">
      <c r="B304" s="75"/>
      <c r="C304" s="75"/>
      <c r="D304" s="75"/>
      <c r="E304" s="75"/>
      <c r="F304" s="75"/>
      <c r="G304" s="75"/>
      <c r="H304" s="75"/>
      <c r="I304" s="75"/>
      <c r="J304" s="75"/>
      <c r="K304" s="75"/>
      <c r="L304" s="75"/>
      <c r="M304" s="75"/>
      <c r="N304" s="75"/>
      <c r="O304" s="75"/>
      <c r="P304" s="75"/>
      <c r="Q304" s="75"/>
      <c r="R304" s="75"/>
      <c r="S304" s="75"/>
    </row>
    <row r="305" spans="2:19" ht="12.75">
      <c r="B305" s="75"/>
      <c r="C305" s="75"/>
      <c r="D305" s="75"/>
      <c r="E305" s="75"/>
      <c r="F305" s="75"/>
      <c r="G305" s="75"/>
      <c r="H305" s="75"/>
      <c r="I305" s="75"/>
      <c r="J305" s="75"/>
      <c r="K305" s="75"/>
      <c r="L305" s="75"/>
      <c r="M305" s="75"/>
      <c r="N305" s="75"/>
      <c r="O305" s="75"/>
      <c r="P305" s="75"/>
      <c r="Q305" s="75"/>
      <c r="R305" s="75"/>
      <c r="S305" s="75"/>
    </row>
    <row r="306" spans="2:19" ht="12.75">
      <c r="B306" s="75"/>
      <c r="C306" s="75"/>
      <c r="D306" s="75"/>
      <c r="E306" s="75"/>
      <c r="F306" s="75"/>
      <c r="G306" s="75"/>
      <c r="H306" s="75"/>
      <c r="I306" s="75"/>
      <c r="J306" s="75"/>
      <c r="K306" s="75"/>
      <c r="L306" s="75"/>
      <c r="M306" s="75"/>
      <c r="N306" s="75"/>
      <c r="O306" s="75"/>
      <c r="P306" s="75"/>
      <c r="Q306" s="75"/>
      <c r="R306" s="75"/>
      <c r="S306" s="75"/>
    </row>
    <row r="307" spans="2:19" ht="12.75">
      <c r="B307" s="75"/>
      <c r="C307" s="75"/>
      <c r="D307" s="75"/>
      <c r="E307" s="75"/>
      <c r="F307" s="75"/>
      <c r="G307" s="75"/>
      <c r="H307" s="75"/>
      <c r="I307" s="75"/>
      <c r="J307" s="75"/>
      <c r="K307" s="75"/>
      <c r="L307" s="75"/>
      <c r="M307" s="75"/>
      <c r="N307" s="75"/>
      <c r="O307" s="75"/>
      <c r="P307" s="75"/>
      <c r="Q307" s="75"/>
      <c r="R307" s="75"/>
      <c r="S307" s="75"/>
    </row>
    <row r="308" spans="2:19" ht="12.75">
      <c r="B308" s="75"/>
      <c r="C308" s="75"/>
      <c r="D308" s="75"/>
      <c r="E308" s="75"/>
      <c r="F308" s="75"/>
      <c r="G308" s="75"/>
      <c r="H308" s="75"/>
      <c r="I308" s="75"/>
      <c r="J308" s="75"/>
      <c r="K308" s="75"/>
      <c r="L308" s="75"/>
      <c r="M308" s="75"/>
      <c r="N308" s="75"/>
      <c r="O308" s="75"/>
      <c r="P308" s="75"/>
      <c r="Q308" s="75"/>
      <c r="R308" s="75"/>
      <c r="S308" s="75"/>
    </row>
    <row r="309" spans="2:19" ht="12.75">
      <c r="B309" s="75"/>
      <c r="C309" s="75"/>
      <c r="D309" s="75"/>
      <c r="E309" s="75"/>
      <c r="F309" s="75"/>
      <c r="G309" s="75"/>
      <c r="H309" s="75"/>
      <c r="I309" s="75"/>
      <c r="J309" s="75"/>
      <c r="K309" s="75"/>
      <c r="L309" s="75"/>
      <c r="M309" s="75"/>
      <c r="N309" s="75"/>
      <c r="O309" s="75"/>
      <c r="P309" s="75"/>
      <c r="Q309" s="75"/>
      <c r="R309" s="75"/>
      <c r="S309" s="75"/>
    </row>
    <row r="310" spans="2:19" ht="12.75">
      <c r="B310" s="75"/>
      <c r="C310" s="75"/>
      <c r="D310" s="75"/>
      <c r="E310" s="75"/>
      <c r="F310" s="75"/>
      <c r="G310" s="75"/>
      <c r="H310" s="75"/>
      <c r="I310" s="75"/>
      <c r="J310" s="75"/>
      <c r="K310" s="75"/>
      <c r="L310" s="75"/>
      <c r="M310" s="75"/>
      <c r="N310" s="75"/>
      <c r="O310" s="75"/>
      <c r="P310" s="75"/>
      <c r="Q310" s="75"/>
      <c r="R310" s="75"/>
      <c r="S310" s="75"/>
    </row>
    <row r="311" spans="2:19" ht="12.75">
      <c r="B311" s="75"/>
      <c r="C311" s="75"/>
      <c r="D311" s="75"/>
      <c r="E311" s="75"/>
      <c r="F311" s="75"/>
      <c r="G311" s="75"/>
      <c r="H311" s="75"/>
      <c r="I311" s="75"/>
      <c r="J311" s="75"/>
      <c r="K311" s="75"/>
      <c r="L311" s="75"/>
      <c r="M311" s="75"/>
      <c r="N311" s="75"/>
      <c r="O311" s="75"/>
      <c r="P311" s="75"/>
      <c r="Q311" s="75"/>
      <c r="R311" s="75"/>
      <c r="S311" s="75"/>
    </row>
    <row r="312" spans="2:19" ht="12.75">
      <c r="B312" s="75"/>
      <c r="C312" s="75"/>
      <c r="D312" s="75"/>
      <c r="E312" s="75"/>
      <c r="F312" s="75"/>
      <c r="G312" s="75"/>
      <c r="H312" s="75"/>
      <c r="I312" s="75"/>
      <c r="J312" s="75"/>
      <c r="K312" s="75"/>
      <c r="L312" s="75"/>
      <c r="M312" s="75"/>
      <c r="N312" s="75"/>
      <c r="O312" s="75"/>
      <c r="P312" s="75"/>
      <c r="Q312" s="75"/>
      <c r="R312" s="75"/>
      <c r="S312" s="75"/>
    </row>
    <row r="313" spans="2:19" ht="12.75">
      <c r="B313" s="75"/>
      <c r="C313" s="75"/>
      <c r="D313" s="75"/>
      <c r="E313" s="75"/>
      <c r="F313" s="75"/>
      <c r="G313" s="75"/>
      <c r="H313" s="75"/>
      <c r="I313" s="75"/>
      <c r="J313" s="75"/>
      <c r="K313" s="75"/>
      <c r="L313" s="75"/>
      <c r="M313" s="75"/>
      <c r="N313" s="75"/>
      <c r="O313" s="75"/>
      <c r="P313" s="75"/>
      <c r="Q313" s="75"/>
      <c r="R313" s="75"/>
      <c r="S313" s="75"/>
    </row>
    <row r="314" spans="2:19" ht="12.75">
      <c r="B314" s="75"/>
      <c r="C314" s="75"/>
      <c r="D314" s="75"/>
      <c r="E314" s="75"/>
      <c r="F314" s="75"/>
      <c r="G314" s="75"/>
      <c r="H314" s="75"/>
      <c r="I314" s="75"/>
      <c r="J314" s="75"/>
      <c r="K314" s="75"/>
      <c r="L314" s="75"/>
      <c r="M314" s="75"/>
      <c r="N314" s="75"/>
      <c r="O314" s="75"/>
      <c r="P314" s="75"/>
      <c r="Q314" s="75"/>
      <c r="R314" s="75"/>
      <c r="S314" s="75"/>
    </row>
    <row r="315" spans="2:19" ht="12.75">
      <c r="B315" s="75"/>
      <c r="C315" s="75"/>
      <c r="D315" s="75"/>
      <c r="E315" s="75"/>
      <c r="F315" s="75"/>
      <c r="G315" s="75"/>
      <c r="H315" s="75"/>
      <c r="I315" s="75"/>
      <c r="J315" s="75"/>
      <c r="K315" s="75"/>
      <c r="L315" s="75"/>
      <c r="M315" s="75"/>
      <c r="N315" s="75"/>
      <c r="O315" s="75"/>
      <c r="P315" s="75"/>
      <c r="Q315" s="75"/>
      <c r="R315" s="75"/>
      <c r="S315" s="75"/>
    </row>
    <row r="316" spans="2:19" ht="12.75">
      <c r="B316" s="75"/>
      <c r="C316" s="75"/>
      <c r="D316" s="75"/>
      <c r="E316" s="75"/>
      <c r="F316" s="75"/>
      <c r="G316" s="75"/>
      <c r="H316" s="75"/>
      <c r="I316" s="75"/>
      <c r="J316" s="75"/>
      <c r="K316" s="75"/>
      <c r="L316" s="75"/>
      <c r="M316" s="75"/>
      <c r="N316" s="75"/>
      <c r="O316" s="75"/>
      <c r="P316" s="75"/>
      <c r="Q316" s="75"/>
      <c r="R316" s="75"/>
      <c r="S316" s="75"/>
    </row>
    <row r="317" spans="2:19" ht="12.75">
      <c r="B317" s="75"/>
      <c r="C317" s="75"/>
      <c r="D317" s="75"/>
      <c r="E317" s="75"/>
      <c r="F317" s="75"/>
      <c r="G317" s="75"/>
      <c r="H317" s="75"/>
      <c r="I317" s="75"/>
      <c r="J317" s="75"/>
      <c r="K317" s="75"/>
      <c r="L317" s="75"/>
      <c r="M317" s="75"/>
      <c r="N317" s="75"/>
      <c r="O317" s="75"/>
      <c r="P317" s="75"/>
      <c r="Q317" s="75"/>
      <c r="R317" s="75"/>
      <c r="S317" s="75"/>
    </row>
    <row r="318" spans="2:19" ht="12.75">
      <c r="B318" s="75"/>
      <c r="C318" s="75"/>
      <c r="D318" s="75"/>
      <c r="E318" s="75"/>
      <c r="F318" s="75"/>
      <c r="G318" s="75"/>
      <c r="H318" s="75"/>
      <c r="I318" s="75"/>
      <c r="J318" s="75"/>
      <c r="K318" s="75"/>
      <c r="L318" s="75"/>
      <c r="M318" s="75"/>
      <c r="N318" s="75"/>
      <c r="O318" s="75"/>
      <c r="P318" s="75"/>
      <c r="Q318" s="75"/>
      <c r="R318" s="75"/>
      <c r="S318" s="75"/>
    </row>
    <row r="319" spans="2:19" ht="12.75">
      <c r="B319" s="75"/>
      <c r="C319" s="75"/>
      <c r="D319" s="75"/>
      <c r="E319" s="75"/>
      <c r="F319" s="75"/>
      <c r="G319" s="75"/>
      <c r="H319" s="75"/>
      <c r="I319" s="75"/>
      <c r="J319" s="75"/>
      <c r="K319" s="75"/>
      <c r="L319" s="75"/>
      <c r="M319" s="75"/>
      <c r="N319" s="75"/>
      <c r="O319" s="75"/>
      <c r="P319" s="75"/>
      <c r="Q319" s="75"/>
      <c r="R319" s="75"/>
      <c r="S319" s="75"/>
    </row>
    <row r="320" spans="2:19" ht="12.75">
      <c r="B320" s="75"/>
      <c r="C320" s="75"/>
      <c r="D320" s="75"/>
      <c r="E320" s="75"/>
      <c r="F320" s="75"/>
      <c r="G320" s="75"/>
      <c r="H320" s="75"/>
      <c r="I320" s="75"/>
      <c r="J320" s="75"/>
      <c r="K320" s="75"/>
      <c r="L320" s="75"/>
      <c r="M320" s="75"/>
      <c r="N320" s="75"/>
      <c r="O320" s="75"/>
      <c r="P320" s="75"/>
      <c r="Q320" s="75"/>
      <c r="R320" s="75"/>
      <c r="S320" s="75"/>
    </row>
    <row r="321" spans="2:19" ht="12.75">
      <c r="B321" s="75"/>
      <c r="C321" s="75"/>
      <c r="D321" s="75"/>
      <c r="E321" s="75"/>
      <c r="F321" s="75"/>
      <c r="G321" s="75"/>
      <c r="H321" s="75"/>
      <c r="I321" s="75"/>
      <c r="J321" s="75"/>
      <c r="K321" s="75"/>
      <c r="L321" s="75"/>
      <c r="M321" s="75"/>
      <c r="N321" s="75"/>
      <c r="O321" s="75"/>
      <c r="P321" s="75"/>
      <c r="Q321" s="75"/>
      <c r="R321" s="75"/>
      <c r="S321" s="75"/>
    </row>
    <row r="322" spans="2:19" ht="12.75">
      <c r="B322" s="75"/>
      <c r="C322" s="75"/>
      <c r="D322" s="75"/>
      <c r="E322" s="75"/>
      <c r="F322" s="75"/>
      <c r="G322" s="75"/>
      <c r="H322" s="75"/>
      <c r="I322" s="75"/>
      <c r="J322" s="75"/>
      <c r="K322" s="75"/>
      <c r="L322" s="75"/>
      <c r="M322" s="75"/>
      <c r="N322" s="75"/>
      <c r="O322" s="75"/>
      <c r="P322" s="75"/>
      <c r="Q322" s="75"/>
      <c r="R322" s="75"/>
      <c r="S322" s="75"/>
    </row>
    <row r="323" spans="2:19" ht="12.75">
      <c r="B323" s="75"/>
      <c r="C323" s="75"/>
      <c r="D323" s="75"/>
      <c r="E323" s="75"/>
      <c r="F323" s="75"/>
      <c r="G323" s="75"/>
      <c r="H323" s="75"/>
      <c r="I323" s="75"/>
      <c r="J323" s="75"/>
      <c r="K323" s="75"/>
      <c r="L323" s="75"/>
      <c r="M323" s="75"/>
      <c r="N323" s="75"/>
      <c r="O323" s="75"/>
      <c r="P323" s="75"/>
      <c r="Q323" s="75"/>
      <c r="R323" s="75"/>
      <c r="S323" s="75"/>
    </row>
    <row r="324" spans="2:19" ht="12.75">
      <c r="B324" s="75"/>
      <c r="C324" s="75"/>
      <c r="D324" s="75"/>
      <c r="E324" s="75"/>
      <c r="F324" s="75"/>
      <c r="G324" s="75"/>
      <c r="H324" s="75"/>
      <c r="I324" s="75"/>
      <c r="J324" s="75"/>
      <c r="K324" s="75"/>
      <c r="L324" s="75"/>
      <c r="M324" s="75"/>
      <c r="N324" s="75"/>
      <c r="O324" s="75"/>
      <c r="P324" s="75"/>
      <c r="Q324" s="75"/>
      <c r="R324" s="75"/>
      <c r="S324" s="75"/>
    </row>
    <row r="325" spans="2:19" ht="12.75">
      <c r="B325" s="75"/>
      <c r="C325" s="75"/>
      <c r="D325" s="75"/>
      <c r="E325" s="75"/>
      <c r="F325" s="75"/>
      <c r="G325" s="75"/>
      <c r="H325" s="75"/>
      <c r="I325" s="75"/>
      <c r="J325" s="75"/>
      <c r="K325" s="75"/>
      <c r="L325" s="75"/>
      <c r="M325" s="75"/>
      <c r="N325" s="75"/>
      <c r="O325" s="75"/>
      <c r="P325" s="75"/>
      <c r="Q325" s="75"/>
      <c r="R325" s="75"/>
      <c r="S325" s="75"/>
    </row>
    <row r="326" spans="2:19" ht="12.75">
      <c r="B326" s="75"/>
      <c r="C326" s="75"/>
      <c r="D326" s="75"/>
      <c r="E326" s="75"/>
      <c r="F326" s="75"/>
      <c r="G326" s="75"/>
      <c r="H326" s="75"/>
      <c r="I326" s="75"/>
      <c r="J326" s="75"/>
      <c r="K326" s="75"/>
      <c r="L326" s="75"/>
      <c r="M326" s="75"/>
      <c r="N326" s="75"/>
      <c r="O326" s="75"/>
      <c r="P326" s="75"/>
      <c r="Q326" s="75"/>
      <c r="R326" s="75"/>
      <c r="S326" s="75"/>
    </row>
    <row r="327" spans="2:19" ht="12.75">
      <c r="B327" s="75"/>
      <c r="C327" s="75"/>
      <c r="D327" s="75"/>
      <c r="E327" s="75"/>
      <c r="F327" s="75"/>
      <c r="G327" s="75"/>
      <c r="H327" s="75"/>
      <c r="I327" s="75"/>
      <c r="J327" s="75"/>
      <c r="K327" s="75"/>
      <c r="L327" s="75"/>
      <c r="M327" s="75"/>
      <c r="N327" s="75"/>
      <c r="O327" s="75"/>
      <c r="P327" s="75"/>
      <c r="Q327" s="75"/>
      <c r="R327" s="75"/>
      <c r="S327" s="75"/>
    </row>
    <row r="328" spans="2:19" ht="12.75">
      <c r="B328" s="75"/>
      <c r="C328" s="75"/>
      <c r="D328" s="75"/>
      <c r="E328" s="75"/>
      <c r="F328" s="75"/>
      <c r="G328" s="75"/>
      <c r="H328" s="75"/>
      <c r="I328" s="75"/>
      <c r="J328" s="75"/>
      <c r="K328" s="75"/>
      <c r="L328" s="75"/>
      <c r="M328" s="75"/>
      <c r="N328" s="75"/>
      <c r="O328" s="75"/>
      <c r="P328" s="75"/>
      <c r="Q328" s="75"/>
      <c r="R328" s="75"/>
      <c r="S328" s="75"/>
    </row>
    <row r="329" spans="2:19" ht="12.75">
      <c r="B329" s="75"/>
      <c r="C329" s="75"/>
      <c r="D329" s="75"/>
      <c r="E329" s="75"/>
      <c r="F329" s="75"/>
      <c r="G329" s="75"/>
      <c r="H329" s="75"/>
      <c r="I329" s="75"/>
      <c r="J329" s="75"/>
      <c r="K329" s="75"/>
      <c r="L329" s="75"/>
      <c r="M329" s="75"/>
      <c r="N329" s="75"/>
      <c r="O329" s="75"/>
      <c r="P329" s="75"/>
      <c r="Q329" s="75"/>
      <c r="R329" s="75"/>
      <c r="S329" s="75"/>
    </row>
    <row r="330" spans="2:19" ht="12.75">
      <c r="B330" s="75"/>
      <c r="C330" s="75"/>
      <c r="D330" s="75"/>
      <c r="E330" s="75"/>
      <c r="F330" s="75"/>
      <c r="G330" s="75"/>
      <c r="H330" s="75"/>
      <c r="I330" s="75"/>
      <c r="J330" s="75"/>
      <c r="K330" s="75"/>
      <c r="L330" s="75"/>
      <c r="M330" s="75"/>
      <c r="N330" s="75"/>
      <c r="O330" s="75"/>
      <c r="P330" s="75"/>
      <c r="Q330" s="75"/>
      <c r="R330" s="75"/>
      <c r="S330" s="75"/>
    </row>
    <row r="331" spans="2:19" ht="12.75">
      <c r="B331" s="75"/>
      <c r="C331" s="75"/>
      <c r="D331" s="75"/>
      <c r="E331" s="75"/>
      <c r="F331" s="75"/>
      <c r="G331" s="75"/>
      <c r="H331" s="75"/>
      <c r="I331" s="75"/>
      <c r="J331" s="75"/>
      <c r="K331" s="75"/>
      <c r="L331" s="75"/>
      <c r="M331" s="75"/>
      <c r="N331" s="75"/>
      <c r="O331" s="75"/>
      <c r="P331" s="75"/>
      <c r="Q331" s="75"/>
      <c r="R331" s="75"/>
      <c r="S331" s="75"/>
    </row>
    <row r="332" spans="2:19" ht="12.75">
      <c r="B332" s="75"/>
      <c r="C332" s="75"/>
      <c r="D332" s="75"/>
      <c r="E332" s="75"/>
      <c r="F332" s="75"/>
      <c r="G332" s="75"/>
      <c r="H332" s="75"/>
      <c r="I332" s="75"/>
      <c r="J332" s="75"/>
      <c r="K332" s="75"/>
      <c r="L332" s="75"/>
      <c r="M332" s="75"/>
      <c r="N332" s="75"/>
      <c r="O332" s="75"/>
      <c r="P332" s="75"/>
      <c r="Q332" s="75"/>
      <c r="R332" s="75"/>
      <c r="S332" s="75"/>
    </row>
    <row r="333" spans="2:19" ht="12.75">
      <c r="B333" s="75"/>
      <c r="C333" s="75"/>
      <c r="D333" s="75"/>
      <c r="E333" s="75"/>
      <c r="F333" s="75"/>
      <c r="G333" s="75"/>
      <c r="H333" s="75"/>
      <c r="I333" s="75"/>
      <c r="J333" s="75"/>
      <c r="K333" s="75"/>
      <c r="L333" s="75"/>
      <c r="M333" s="75"/>
      <c r="N333" s="75"/>
      <c r="O333" s="75"/>
      <c r="P333" s="75"/>
      <c r="Q333" s="75"/>
      <c r="R333" s="75"/>
      <c r="S333" s="75"/>
    </row>
    <row r="334" spans="2:19" ht="12.75">
      <c r="B334" s="75"/>
      <c r="C334" s="75"/>
      <c r="D334" s="75"/>
      <c r="E334" s="75"/>
      <c r="F334" s="75"/>
      <c r="G334" s="75"/>
      <c r="H334" s="75"/>
      <c r="I334" s="75"/>
      <c r="J334" s="75"/>
      <c r="K334" s="75"/>
      <c r="L334" s="75"/>
      <c r="M334" s="75"/>
      <c r="N334" s="75"/>
      <c r="O334" s="75"/>
      <c r="P334" s="75"/>
      <c r="Q334" s="75"/>
      <c r="R334" s="75"/>
      <c r="S334" s="75"/>
    </row>
    <row r="335" spans="2:19" ht="12.75">
      <c r="B335" s="75"/>
      <c r="C335" s="75"/>
      <c r="D335" s="75"/>
      <c r="E335" s="75"/>
      <c r="F335" s="75"/>
      <c r="G335" s="75"/>
      <c r="H335" s="75"/>
      <c r="I335" s="75"/>
      <c r="J335" s="75"/>
      <c r="K335" s="75"/>
      <c r="L335" s="75"/>
      <c r="M335" s="75"/>
      <c r="N335" s="75"/>
      <c r="O335" s="75"/>
      <c r="P335" s="75"/>
      <c r="Q335" s="75"/>
      <c r="R335" s="75"/>
      <c r="S335" s="75"/>
    </row>
    <row r="336" spans="2:19" ht="12.75">
      <c r="B336" s="75"/>
      <c r="C336" s="75"/>
      <c r="D336" s="75"/>
      <c r="E336" s="75"/>
      <c r="F336" s="75"/>
      <c r="G336" s="75"/>
      <c r="H336" s="75"/>
      <c r="I336" s="75"/>
      <c r="J336" s="75"/>
      <c r="K336" s="75"/>
      <c r="L336" s="75"/>
      <c r="M336" s="75"/>
      <c r="N336" s="75"/>
      <c r="O336" s="75"/>
      <c r="P336" s="75"/>
      <c r="Q336" s="75"/>
      <c r="R336" s="75"/>
      <c r="S336" s="75"/>
    </row>
    <row r="337" spans="2:19" ht="12.75">
      <c r="B337" s="75"/>
      <c r="C337" s="75"/>
      <c r="D337" s="75"/>
      <c r="E337" s="75"/>
      <c r="F337" s="75"/>
      <c r="G337" s="75"/>
      <c r="H337" s="75"/>
      <c r="I337" s="75"/>
      <c r="J337" s="75"/>
      <c r="K337" s="75"/>
      <c r="L337" s="75"/>
      <c r="M337" s="75"/>
      <c r="N337" s="75"/>
      <c r="O337" s="75"/>
      <c r="P337" s="75"/>
      <c r="Q337" s="75"/>
      <c r="R337" s="75"/>
      <c r="S337" s="75"/>
    </row>
    <row r="338" spans="2:19" ht="12.75">
      <c r="B338" s="75"/>
      <c r="C338" s="75"/>
      <c r="D338" s="75"/>
      <c r="E338" s="75"/>
      <c r="F338" s="75"/>
      <c r="G338" s="75"/>
      <c r="H338" s="75"/>
      <c r="I338" s="75"/>
      <c r="J338" s="75"/>
      <c r="K338" s="75"/>
      <c r="L338" s="75"/>
      <c r="M338" s="75"/>
      <c r="N338" s="75"/>
      <c r="O338" s="75"/>
      <c r="P338" s="75"/>
      <c r="Q338" s="75"/>
      <c r="R338" s="75"/>
      <c r="S338" s="75"/>
    </row>
    <row r="339" spans="2:19" ht="12.75">
      <c r="B339" s="75"/>
      <c r="C339" s="75"/>
      <c r="D339" s="75"/>
      <c r="E339" s="75"/>
      <c r="F339" s="75"/>
      <c r="G339" s="75"/>
      <c r="H339" s="75"/>
      <c r="I339" s="75"/>
      <c r="J339" s="75"/>
      <c r="K339" s="75"/>
      <c r="L339" s="75"/>
      <c r="M339" s="75"/>
      <c r="N339" s="75"/>
      <c r="O339" s="75"/>
      <c r="P339" s="75"/>
      <c r="Q339" s="75"/>
      <c r="R339" s="75"/>
      <c r="S339" s="75"/>
    </row>
    <row r="340" spans="2:19" ht="12.75">
      <c r="B340" s="75"/>
      <c r="C340" s="75"/>
      <c r="D340" s="75"/>
      <c r="E340" s="75"/>
      <c r="F340" s="75"/>
      <c r="G340" s="75"/>
      <c r="H340" s="75"/>
      <c r="I340" s="75"/>
      <c r="J340" s="75"/>
      <c r="K340" s="75"/>
      <c r="L340" s="75"/>
      <c r="M340" s="75"/>
      <c r="N340" s="75"/>
      <c r="O340" s="75"/>
      <c r="P340" s="75"/>
      <c r="Q340" s="75"/>
      <c r="R340" s="75"/>
      <c r="S340" s="75"/>
    </row>
    <row r="341" spans="2:19" ht="12.75">
      <c r="B341" s="75"/>
      <c r="C341" s="75"/>
      <c r="D341" s="75"/>
      <c r="E341" s="75"/>
      <c r="F341" s="75"/>
      <c r="G341" s="75"/>
      <c r="H341" s="75"/>
      <c r="I341" s="75"/>
      <c r="J341" s="75"/>
      <c r="K341" s="75"/>
      <c r="L341" s="75"/>
      <c r="M341" s="75"/>
      <c r="N341" s="75"/>
      <c r="O341" s="75"/>
      <c r="P341" s="75"/>
      <c r="Q341" s="75"/>
      <c r="R341" s="75"/>
      <c r="S341" s="75"/>
    </row>
    <row r="342" spans="2:19" ht="12.75">
      <c r="B342" s="75"/>
      <c r="C342" s="75"/>
      <c r="D342" s="75"/>
      <c r="E342" s="75"/>
      <c r="F342" s="75"/>
      <c r="G342" s="75"/>
      <c r="H342" s="75"/>
      <c r="I342" s="75"/>
      <c r="J342" s="75"/>
      <c r="K342" s="75"/>
      <c r="L342" s="75"/>
      <c r="M342" s="75"/>
      <c r="N342" s="75"/>
      <c r="O342" s="75"/>
      <c r="P342" s="75"/>
      <c r="Q342" s="75"/>
      <c r="R342" s="75"/>
      <c r="S342" s="75"/>
    </row>
    <row r="343" spans="2:19" ht="12.75">
      <c r="B343" s="75"/>
      <c r="C343" s="75"/>
      <c r="D343" s="75"/>
      <c r="E343" s="75"/>
      <c r="F343" s="75"/>
      <c r="G343" s="75"/>
      <c r="H343" s="75"/>
      <c r="I343" s="75"/>
      <c r="J343" s="75"/>
      <c r="K343" s="75"/>
      <c r="L343" s="75"/>
      <c r="M343" s="75"/>
      <c r="N343" s="75"/>
      <c r="O343" s="75"/>
      <c r="P343" s="75"/>
      <c r="Q343" s="75"/>
      <c r="R343" s="75"/>
      <c r="S343" s="75"/>
    </row>
    <row r="344" spans="2:19" ht="12.75">
      <c r="B344" s="75"/>
      <c r="C344" s="75"/>
      <c r="D344" s="75"/>
      <c r="E344" s="75"/>
      <c r="F344" s="75"/>
      <c r="G344" s="75"/>
      <c r="H344" s="75"/>
      <c r="I344" s="75"/>
      <c r="J344" s="75"/>
      <c r="K344" s="75"/>
      <c r="L344" s="75"/>
      <c r="M344" s="75"/>
      <c r="N344" s="75"/>
      <c r="O344" s="75"/>
      <c r="P344" s="75"/>
      <c r="Q344" s="75"/>
      <c r="R344" s="75"/>
      <c r="S344" s="75"/>
    </row>
    <row r="345" spans="2:19" ht="12.75">
      <c r="B345" s="75"/>
      <c r="C345" s="75"/>
      <c r="D345" s="75"/>
      <c r="E345" s="75"/>
      <c r="F345" s="75"/>
      <c r="G345" s="75"/>
      <c r="H345" s="75"/>
      <c r="I345" s="75"/>
      <c r="J345" s="75"/>
      <c r="K345" s="75"/>
      <c r="L345" s="75"/>
      <c r="M345" s="75"/>
      <c r="N345" s="75"/>
      <c r="O345" s="75"/>
      <c r="P345" s="75"/>
      <c r="Q345" s="75"/>
      <c r="R345" s="75"/>
      <c r="S345" s="75"/>
    </row>
    <row r="346" spans="2:19" ht="12.75">
      <c r="B346" s="75"/>
      <c r="C346" s="75"/>
      <c r="D346" s="75"/>
      <c r="E346" s="75"/>
      <c r="F346" s="75"/>
      <c r="G346" s="75"/>
      <c r="H346" s="75"/>
      <c r="I346" s="75"/>
      <c r="J346" s="75"/>
      <c r="K346" s="75"/>
      <c r="L346" s="75"/>
      <c r="M346" s="75"/>
      <c r="N346" s="75"/>
      <c r="O346" s="75"/>
      <c r="P346" s="75"/>
      <c r="Q346" s="75"/>
      <c r="R346" s="75"/>
      <c r="S346" s="75"/>
    </row>
    <row r="347" spans="2:19" ht="12.75">
      <c r="B347" s="75"/>
      <c r="C347" s="75"/>
      <c r="D347" s="75"/>
      <c r="E347" s="75"/>
      <c r="F347" s="75"/>
      <c r="G347" s="75"/>
      <c r="H347" s="75"/>
      <c r="I347" s="75"/>
      <c r="J347" s="75"/>
      <c r="K347" s="75"/>
      <c r="L347" s="75"/>
      <c r="M347" s="75"/>
      <c r="N347" s="75"/>
      <c r="O347" s="75"/>
      <c r="P347" s="75"/>
      <c r="Q347" s="75"/>
      <c r="R347" s="75"/>
      <c r="S347" s="75"/>
    </row>
    <row r="348" spans="2:19" ht="12.75">
      <c r="B348" s="75"/>
      <c r="C348" s="75"/>
      <c r="D348" s="75"/>
      <c r="E348" s="75"/>
      <c r="F348" s="75"/>
      <c r="G348" s="75"/>
      <c r="H348" s="75"/>
      <c r="I348" s="75"/>
      <c r="J348" s="75"/>
      <c r="K348" s="75"/>
      <c r="L348" s="75"/>
      <c r="M348" s="75"/>
      <c r="N348" s="75"/>
      <c r="O348" s="75"/>
      <c r="P348" s="75"/>
      <c r="Q348" s="75"/>
      <c r="R348" s="75"/>
      <c r="S348" s="75"/>
    </row>
    <row r="349" spans="2:19" ht="12.75">
      <c r="B349" s="75"/>
      <c r="C349" s="75"/>
      <c r="D349" s="75"/>
      <c r="E349" s="75"/>
      <c r="F349" s="75"/>
      <c r="G349" s="75"/>
      <c r="H349" s="75"/>
      <c r="I349" s="75"/>
      <c r="J349" s="75"/>
      <c r="K349" s="75"/>
      <c r="L349" s="75"/>
      <c r="M349" s="75"/>
      <c r="N349" s="75"/>
      <c r="O349" s="75"/>
      <c r="P349" s="75"/>
      <c r="Q349" s="75"/>
      <c r="R349" s="75"/>
      <c r="S349" s="75"/>
    </row>
    <row r="350" spans="2:19" ht="12.75">
      <c r="B350" s="75"/>
      <c r="C350" s="75"/>
      <c r="D350" s="75"/>
      <c r="E350" s="75"/>
      <c r="F350" s="75"/>
      <c r="G350" s="75"/>
      <c r="H350" s="75"/>
      <c r="I350" s="75"/>
      <c r="J350" s="75"/>
      <c r="K350" s="75"/>
      <c r="L350" s="75"/>
      <c r="M350" s="75"/>
      <c r="N350" s="75"/>
      <c r="O350" s="75"/>
      <c r="P350" s="75"/>
      <c r="Q350" s="75"/>
      <c r="R350" s="75"/>
      <c r="S350" s="75"/>
    </row>
    <row r="351" spans="2:19" ht="12.75">
      <c r="B351" s="75"/>
      <c r="C351" s="75"/>
      <c r="D351" s="75"/>
      <c r="E351" s="75"/>
      <c r="F351" s="75"/>
      <c r="G351" s="75"/>
      <c r="H351" s="75"/>
      <c r="I351" s="75"/>
      <c r="J351" s="75"/>
      <c r="K351" s="75"/>
      <c r="L351" s="75"/>
      <c r="M351" s="75"/>
      <c r="N351" s="75"/>
      <c r="O351" s="75"/>
      <c r="P351" s="75"/>
      <c r="Q351" s="75"/>
      <c r="R351" s="75"/>
      <c r="S351" s="75"/>
    </row>
    <row r="352" spans="2:19" ht="12.75">
      <c r="B352" s="75"/>
      <c r="C352" s="75"/>
      <c r="D352" s="75"/>
      <c r="E352" s="75"/>
      <c r="F352" s="75"/>
      <c r="G352" s="75"/>
      <c r="H352" s="75"/>
      <c r="I352" s="75"/>
      <c r="J352" s="75"/>
      <c r="K352" s="75"/>
      <c r="L352" s="75"/>
      <c r="M352" s="75"/>
      <c r="N352" s="75"/>
      <c r="O352" s="75"/>
      <c r="P352" s="75"/>
      <c r="Q352" s="75"/>
      <c r="R352" s="75"/>
      <c r="S352" s="75"/>
    </row>
    <row r="353" spans="2:19" ht="12.75">
      <c r="B353" s="75"/>
      <c r="C353" s="75"/>
      <c r="D353" s="75"/>
      <c r="E353" s="75"/>
      <c r="F353" s="75"/>
      <c r="G353" s="75"/>
      <c r="H353" s="75"/>
      <c r="I353" s="75"/>
      <c r="J353" s="75"/>
      <c r="K353" s="75"/>
      <c r="L353" s="75"/>
      <c r="M353" s="75"/>
      <c r="N353" s="75"/>
      <c r="O353" s="75"/>
      <c r="P353" s="75"/>
      <c r="Q353" s="75"/>
      <c r="R353" s="75"/>
      <c r="S353" s="75"/>
    </row>
    <row r="354" spans="2:19" ht="12.75">
      <c r="B354" s="75"/>
      <c r="C354" s="75"/>
      <c r="D354" s="75"/>
      <c r="E354" s="75"/>
      <c r="F354" s="75"/>
      <c r="G354" s="75"/>
      <c r="H354" s="75"/>
      <c r="I354" s="75"/>
      <c r="J354" s="75"/>
      <c r="K354" s="75"/>
      <c r="L354" s="75"/>
      <c r="M354" s="75"/>
      <c r="N354" s="75"/>
      <c r="O354" s="75"/>
      <c r="P354" s="75"/>
      <c r="Q354" s="75"/>
      <c r="R354" s="75"/>
      <c r="S354" s="75"/>
    </row>
    <row r="355" spans="2:19" ht="12.75">
      <c r="B355" s="75"/>
      <c r="C355" s="75"/>
      <c r="D355" s="75"/>
      <c r="E355" s="75"/>
      <c r="F355" s="75"/>
      <c r="G355" s="75"/>
      <c r="H355" s="75"/>
      <c r="I355" s="75"/>
      <c r="J355" s="75"/>
      <c r="K355" s="75"/>
      <c r="L355" s="75"/>
      <c r="M355" s="75"/>
      <c r="N355" s="75"/>
      <c r="O355" s="75"/>
      <c r="P355" s="75"/>
      <c r="Q355" s="75"/>
      <c r="R355" s="75"/>
      <c r="S355" s="75"/>
    </row>
    <row r="356" spans="2:19" ht="12.75">
      <c r="B356" s="75"/>
      <c r="C356" s="75"/>
      <c r="D356" s="75"/>
      <c r="E356" s="75"/>
      <c r="F356" s="75"/>
      <c r="G356" s="75"/>
      <c r="H356" s="75"/>
      <c r="I356" s="75"/>
      <c r="J356" s="75"/>
      <c r="K356" s="75"/>
      <c r="L356" s="75"/>
      <c r="M356" s="75"/>
      <c r="N356" s="75"/>
      <c r="O356" s="75"/>
      <c r="P356" s="75"/>
      <c r="Q356" s="75"/>
      <c r="R356" s="75"/>
      <c r="S356" s="75"/>
    </row>
    <row r="357" spans="2:19" ht="12.75">
      <c r="B357" s="75"/>
      <c r="C357" s="75"/>
      <c r="D357" s="75"/>
      <c r="E357" s="75"/>
      <c r="F357" s="75"/>
      <c r="G357" s="75"/>
      <c r="H357" s="75"/>
      <c r="I357" s="75"/>
      <c r="J357" s="75"/>
      <c r="K357" s="75"/>
      <c r="L357" s="75"/>
      <c r="M357" s="75"/>
      <c r="N357" s="75"/>
      <c r="O357" s="75"/>
      <c r="P357" s="75"/>
      <c r="Q357" s="75"/>
      <c r="R357" s="75"/>
      <c r="S357" s="75"/>
    </row>
    <row r="358" spans="2:19" ht="12.75">
      <c r="B358" s="75"/>
      <c r="C358" s="75"/>
      <c r="D358" s="75"/>
      <c r="E358" s="75"/>
      <c r="F358" s="75"/>
      <c r="G358" s="75"/>
      <c r="H358" s="75"/>
      <c r="I358" s="75"/>
      <c r="J358" s="75"/>
      <c r="K358" s="75"/>
      <c r="L358" s="75"/>
      <c r="M358" s="75"/>
      <c r="N358" s="75"/>
      <c r="O358" s="75"/>
      <c r="P358" s="75"/>
      <c r="Q358" s="75"/>
      <c r="R358" s="75"/>
      <c r="S358" s="75"/>
    </row>
    <row r="359" spans="2:19" ht="12.75">
      <c r="B359" s="75"/>
      <c r="C359" s="75"/>
      <c r="D359" s="75"/>
      <c r="E359" s="75"/>
      <c r="F359" s="75"/>
      <c r="G359" s="75"/>
      <c r="H359" s="75"/>
      <c r="I359" s="75"/>
      <c r="J359" s="75"/>
      <c r="K359" s="75"/>
      <c r="L359" s="75"/>
      <c r="M359" s="75"/>
      <c r="N359" s="75"/>
      <c r="O359" s="75"/>
      <c r="P359" s="75"/>
      <c r="Q359" s="75"/>
      <c r="R359" s="75"/>
      <c r="S359" s="75"/>
    </row>
    <row r="360" spans="2:19" ht="12.75">
      <c r="B360" s="75"/>
      <c r="C360" s="75"/>
      <c r="D360" s="75"/>
      <c r="E360" s="75"/>
      <c r="F360" s="75"/>
      <c r="G360" s="75"/>
      <c r="H360" s="75"/>
      <c r="I360" s="75"/>
      <c r="J360" s="75"/>
      <c r="K360" s="75"/>
      <c r="L360" s="75"/>
      <c r="M360" s="75"/>
      <c r="N360" s="75"/>
      <c r="O360" s="75"/>
      <c r="P360" s="75"/>
      <c r="Q360" s="75"/>
      <c r="R360" s="75"/>
      <c r="S360" s="75"/>
    </row>
    <row r="361" spans="2:19" ht="12.75">
      <c r="B361" s="75"/>
      <c r="C361" s="75"/>
      <c r="D361" s="75"/>
      <c r="E361" s="75"/>
      <c r="F361" s="75"/>
      <c r="G361" s="75"/>
      <c r="H361" s="75"/>
      <c r="I361" s="75"/>
      <c r="J361" s="75"/>
      <c r="K361" s="75"/>
      <c r="L361" s="75"/>
      <c r="M361" s="75"/>
      <c r="N361" s="75"/>
      <c r="O361" s="75"/>
      <c r="P361" s="75"/>
      <c r="Q361" s="75"/>
      <c r="R361" s="75"/>
      <c r="S361" s="75"/>
    </row>
    <row r="362" spans="2:19" ht="12.75">
      <c r="B362" s="75"/>
      <c r="C362" s="75"/>
      <c r="D362" s="75"/>
      <c r="E362" s="75"/>
      <c r="F362" s="75"/>
      <c r="G362" s="75"/>
      <c r="H362" s="75"/>
      <c r="I362" s="75"/>
      <c r="J362" s="75"/>
      <c r="K362" s="75"/>
      <c r="L362" s="75"/>
      <c r="M362" s="75"/>
      <c r="N362" s="75"/>
      <c r="O362" s="75"/>
      <c r="P362" s="75"/>
      <c r="Q362" s="75"/>
      <c r="R362" s="75"/>
      <c r="S362" s="75"/>
    </row>
    <row r="363" spans="2:19" ht="12.75">
      <c r="B363" s="75"/>
      <c r="C363" s="75"/>
      <c r="D363" s="75"/>
      <c r="E363" s="75"/>
      <c r="F363" s="75"/>
      <c r="G363" s="75"/>
      <c r="H363" s="75"/>
      <c r="I363" s="75"/>
      <c r="J363" s="75"/>
      <c r="K363" s="75"/>
      <c r="L363" s="75"/>
      <c r="M363" s="75"/>
      <c r="N363" s="75"/>
      <c r="O363" s="75"/>
      <c r="P363" s="75"/>
      <c r="Q363" s="75"/>
      <c r="R363" s="75"/>
      <c r="S363" s="75"/>
    </row>
    <row r="364" spans="2:19" ht="12.75">
      <c r="B364" s="75"/>
      <c r="C364" s="75"/>
      <c r="D364" s="75"/>
      <c r="E364" s="75"/>
      <c r="F364" s="75"/>
      <c r="G364" s="75"/>
      <c r="H364" s="75"/>
      <c r="I364" s="75"/>
      <c r="J364" s="75"/>
      <c r="K364" s="75"/>
      <c r="L364" s="75"/>
      <c r="M364" s="75"/>
      <c r="N364" s="75"/>
      <c r="O364" s="75"/>
      <c r="P364" s="75"/>
      <c r="Q364" s="75"/>
      <c r="R364" s="75"/>
      <c r="S364" s="75"/>
    </row>
    <row r="365" spans="2:19" ht="12.75">
      <c r="B365" s="75"/>
      <c r="C365" s="75"/>
      <c r="D365" s="75"/>
      <c r="E365" s="75"/>
      <c r="F365" s="75"/>
      <c r="G365" s="75"/>
      <c r="H365" s="75"/>
      <c r="I365" s="75"/>
      <c r="J365" s="75"/>
      <c r="K365" s="75"/>
      <c r="L365" s="75"/>
      <c r="M365" s="75"/>
      <c r="N365" s="75"/>
      <c r="O365" s="75"/>
      <c r="P365" s="75"/>
      <c r="Q365" s="75"/>
      <c r="R365" s="75"/>
      <c r="S365" s="75"/>
    </row>
    <row r="366" spans="2:19" ht="12.75">
      <c r="B366" s="75"/>
      <c r="C366" s="75"/>
      <c r="D366" s="75"/>
      <c r="E366" s="75"/>
      <c r="F366" s="75"/>
      <c r="G366" s="75"/>
      <c r="H366" s="75"/>
      <c r="I366" s="75"/>
      <c r="J366" s="75"/>
      <c r="K366" s="75"/>
      <c r="L366" s="75"/>
      <c r="M366" s="75"/>
      <c r="N366" s="75"/>
      <c r="O366" s="75"/>
      <c r="P366" s="75"/>
      <c r="Q366" s="75"/>
      <c r="R366" s="75"/>
      <c r="S366" s="75"/>
    </row>
    <row r="367" spans="2:19" ht="12.75">
      <c r="B367" s="75"/>
      <c r="C367" s="75"/>
      <c r="D367" s="75"/>
      <c r="E367" s="75"/>
      <c r="F367" s="75"/>
      <c r="G367" s="75"/>
      <c r="H367" s="75"/>
      <c r="I367" s="75"/>
      <c r="J367" s="75"/>
      <c r="K367" s="75"/>
      <c r="L367" s="75"/>
      <c r="M367" s="75"/>
      <c r="N367" s="75"/>
      <c r="O367" s="75"/>
      <c r="P367" s="75"/>
      <c r="Q367" s="75"/>
      <c r="R367" s="75"/>
      <c r="S367" s="75"/>
    </row>
    <row r="368" spans="2:19" ht="12.75">
      <c r="B368" s="75"/>
      <c r="C368" s="75"/>
      <c r="D368" s="75"/>
      <c r="E368" s="75"/>
      <c r="F368" s="75"/>
      <c r="G368" s="75"/>
      <c r="H368" s="75"/>
      <c r="I368" s="75"/>
      <c r="J368" s="75"/>
      <c r="K368" s="75"/>
      <c r="L368" s="75"/>
      <c r="M368" s="75"/>
      <c r="N368" s="75"/>
      <c r="O368" s="75"/>
      <c r="P368" s="75"/>
      <c r="Q368" s="75"/>
      <c r="R368" s="75"/>
      <c r="S368" s="75"/>
    </row>
    <row r="369" spans="2:19" ht="12.75">
      <c r="B369" s="75"/>
      <c r="C369" s="75"/>
      <c r="D369" s="75"/>
      <c r="E369" s="75"/>
      <c r="F369" s="75"/>
      <c r="G369" s="75"/>
      <c r="H369" s="75"/>
      <c r="I369" s="75"/>
      <c r="J369" s="75"/>
      <c r="K369" s="75"/>
      <c r="L369" s="75"/>
      <c r="M369" s="75"/>
      <c r="N369" s="75"/>
      <c r="O369" s="75"/>
      <c r="P369" s="75"/>
      <c r="Q369" s="75"/>
      <c r="R369" s="75"/>
      <c r="S369" s="75"/>
    </row>
  </sheetData>
  <sheetProtection selectLockedCells="1" selectUnlockedCells="1"/>
  <mergeCells count="21">
    <mergeCell ref="A3:G3"/>
    <mergeCell ref="I3:U3"/>
    <mergeCell ref="X3:AH3"/>
    <mergeCell ref="AK3:AO3"/>
    <mergeCell ref="AQ3:BE3"/>
    <mergeCell ref="BG3:BL3"/>
    <mergeCell ref="BN3:BQ3"/>
    <mergeCell ref="BS3:BY3"/>
    <mergeCell ref="CA3:CF3"/>
    <mergeCell ref="CH3:CL3"/>
    <mergeCell ref="CN3:CQ3"/>
    <mergeCell ref="BO4:BP4"/>
    <mergeCell ref="BS4:BS5"/>
    <mergeCell ref="BT4:BT5"/>
    <mergeCell ref="BU4:BU5"/>
    <mergeCell ref="BV4:BY4"/>
    <mergeCell ref="CH4:CH5"/>
    <mergeCell ref="CI4:CJ4"/>
    <mergeCell ref="CK4:CL4"/>
    <mergeCell ref="CN4:CN5"/>
    <mergeCell ref="CO4:CO5"/>
  </mergeCells>
  <printOptions/>
  <pageMargins left="0.4201388888888889" right="0.4597222222222222" top="0.75" bottom="0.75" header="0.5118055555555555" footer="0.5118055555555555"/>
  <pageSetup fitToHeight="1" fitToWidth="1" horizontalDpi="300" verticalDpi="30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G142"/>
  <sheetViews>
    <sheetView showGridLines="0" zoomScale="85" zoomScaleNormal="85" workbookViewId="0" topLeftCell="A1">
      <selection activeCell="A8" sqref="A8"/>
    </sheetView>
  </sheetViews>
  <sheetFormatPr defaultColWidth="9.140625" defaultRowHeight="12.75"/>
  <cols>
    <col min="1" max="1" width="8.8515625" style="112" customWidth="1"/>
    <col min="2" max="5" width="25.8515625" style="112" customWidth="1"/>
    <col min="6" max="6" width="29.140625" style="112" customWidth="1"/>
    <col min="7" max="7" width="25.8515625" style="113" customWidth="1"/>
    <col min="8" max="8" width="28.7109375" style="114" customWidth="1"/>
    <col min="9" max="9" width="27.57421875" style="114" customWidth="1"/>
    <col min="10" max="10" width="30.7109375" style="114" customWidth="1"/>
    <col min="11" max="11" width="27.57421875" style="114" customWidth="1"/>
    <col min="12" max="12" width="23.421875" style="114" customWidth="1"/>
    <col min="13" max="13" width="30.28125" style="114" customWidth="1"/>
    <col min="14" max="14" width="27.57421875" style="114" customWidth="1"/>
    <col min="15" max="15" width="29.28125" style="114" customWidth="1"/>
    <col min="16" max="16384" width="9.140625" style="114" customWidth="1"/>
  </cols>
  <sheetData>
    <row r="1" spans="1:7" ht="12.75">
      <c r="A1" s="115"/>
      <c r="B1" s="115"/>
      <c r="C1" s="115"/>
      <c r="D1" s="115"/>
      <c r="E1" s="115"/>
      <c r="F1" s="115"/>
      <c r="G1" s="115"/>
    </row>
    <row r="2" spans="1:7" ht="12.75">
      <c r="A2" s="116" t="s">
        <v>562</v>
      </c>
      <c r="B2" s="117"/>
      <c r="C2" s="117"/>
      <c r="D2" s="117"/>
      <c r="E2" s="118"/>
      <c r="F2" s="119"/>
      <c r="G2" s="115"/>
    </row>
    <row r="3" spans="1:7" ht="33.75" customHeight="1">
      <c r="A3" s="120" t="s">
        <v>563</v>
      </c>
      <c r="B3" s="120"/>
      <c r="C3" s="120"/>
      <c r="D3" s="120"/>
      <c r="E3" s="120"/>
      <c r="F3" s="120"/>
      <c r="G3" s="115"/>
    </row>
    <row r="4" spans="1:7" ht="48" customHeight="1">
      <c r="A4" s="120" t="s">
        <v>564</v>
      </c>
      <c r="B4" s="120"/>
      <c r="C4" s="120"/>
      <c r="D4" s="120"/>
      <c r="E4" s="120"/>
      <c r="F4" s="120"/>
      <c r="G4" s="115"/>
    </row>
    <row r="5" spans="1:7" ht="24.75" customHeight="1">
      <c r="A5" s="120" t="s">
        <v>565</v>
      </c>
      <c r="B5" s="120"/>
      <c r="C5" s="120"/>
      <c r="D5" s="120"/>
      <c r="E5" s="120"/>
      <c r="F5" s="120"/>
      <c r="G5" s="115"/>
    </row>
    <row r="6" spans="1:7" ht="58.5" customHeight="1">
      <c r="A6" s="121" t="s">
        <v>566</v>
      </c>
      <c r="B6" s="121"/>
      <c r="C6" s="121"/>
      <c r="D6" s="121"/>
      <c r="E6" s="121"/>
      <c r="F6" s="121"/>
      <c r="G6" s="115"/>
    </row>
    <row r="7" spans="1:7" ht="51" customHeight="1">
      <c r="A7" s="115"/>
      <c r="B7" s="115"/>
      <c r="C7" s="115"/>
      <c r="D7" s="115"/>
      <c r="E7" s="115" t="s">
        <v>567</v>
      </c>
      <c r="F7" s="115"/>
      <c r="G7" s="115"/>
    </row>
    <row r="8" spans="1:7" ht="15" customHeight="1">
      <c r="A8" s="122" t="s">
        <v>568</v>
      </c>
      <c r="B8" s="122"/>
      <c r="C8" s="122"/>
      <c r="D8" s="122"/>
      <c r="E8" s="122"/>
      <c r="F8" s="122"/>
      <c r="G8" s="122"/>
    </row>
    <row r="9" spans="1:7" ht="25.5" customHeight="1">
      <c r="A9" s="122"/>
      <c r="B9" s="122"/>
      <c r="C9" s="122"/>
      <c r="D9" s="122"/>
      <c r="E9" s="122"/>
      <c r="F9" s="122"/>
      <c r="G9" s="122"/>
    </row>
    <row r="10" spans="1:7" ht="12.75">
      <c r="A10" s="115"/>
      <c r="B10" s="115"/>
      <c r="C10" s="115"/>
      <c r="D10" s="115"/>
      <c r="E10" s="115"/>
      <c r="F10" s="115"/>
      <c r="G10" s="115"/>
    </row>
    <row r="11" spans="1:7" ht="31.5" customHeight="1">
      <c r="A11" s="123" t="s">
        <v>0</v>
      </c>
      <c r="B11" s="124" t="s">
        <v>494</v>
      </c>
      <c r="C11" s="124" t="s">
        <v>495</v>
      </c>
      <c r="D11" s="124" t="s">
        <v>496</v>
      </c>
      <c r="E11" s="124" t="s">
        <v>497</v>
      </c>
      <c r="F11" s="124" t="s">
        <v>498</v>
      </c>
      <c r="G11" s="125" t="s">
        <v>499</v>
      </c>
    </row>
    <row r="12" spans="1:7" ht="14.25" customHeight="1">
      <c r="A12" s="126"/>
      <c r="B12" s="127"/>
      <c r="C12" s="128"/>
      <c r="D12" s="129"/>
      <c r="E12" s="129"/>
      <c r="F12" s="129"/>
      <c r="G12" s="130"/>
    </row>
    <row r="13" spans="1:7" ht="15" customHeight="1">
      <c r="A13" s="126"/>
      <c r="B13" s="131"/>
      <c r="C13" s="132"/>
      <c r="D13" s="133"/>
      <c r="E13" s="133"/>
      <c r="F13" s="134"/>
      <c r="G13" s="135"/>
    </row>
    <row r="14" spans="1:7" ht="12.75">
      <c r="A14" s="136"/>
      <c r="B14" s="137" t="s">
        <v>569</v>
      </c>
      <c r="C14" s="132"/>
      <c r="D14" s="138"/>
      <c r="E14" s="134"/>
      <c r="F14" s="134"/>
      <c r="G14" s="139"/>
    </row>
    <row r="15" spans="1:7" ht="12.75">
      <c r="A15" s="136"/>
      <c r="B15" s="137"/>
      <c r="C15" s="132"/>
      <c r="D15" s="138"/>
      <c r="E15" s="134"/>
      <c r="F15" s="134"/>
      <c r="G15" s="139"/>
    </row>
    <row r="16" spans="1:7" ht="12.75">
      <c r="A16" s="136"/>
      <c r="B16" s="137"/>
      <c r="C16" s="132"/>
      <c r="D16" s="138"/>
      <c r="E16" s="134"/>
      <c r="F16" s="134"/>
      <c r="G16" s="139"/>
    </row>
    <row r="17" spans="1:7" ht="12.75">
      <c r="A17" s="136"/>
      <c r="B17" s="137"/>
      <c r="C17" s="132"/>
      <c r="D17" s="138"/>
      <c r="E17" s="134"/>
      <c r="F17" s="134"/>
      <c r="G17" s="139"/>
    </row>
    <row r="18" spans="1:7" ht="12.75">
      <c r="A18" s="140"/>
      <c r="B18" s="137"/>
      <c r="C18" s="132"/>
      <c r="D18" s="134"/>
      <c r="E18" s="134"/>
      <c r="F18" s="134"/>
      <c r="G18" s="139"/>
    </row>
    <row r="19" spans="1:7" ht="12.75">
      <c r="A19" s="141"/>
      <c r="B19" s="137"/>
      <c r="C19" s="132"/>
      <c r="D19" s="134"/>
      <c r="E19" s="134"/>
      <c r="F19" s="134"/>
      <c r="G19" s="139"/>
    </row>
    <row r="20" spans="1:7" ht="12.75">
      <c r="A20" s="142"/>
      <c r="B20" s="137"/>
      <c r="C20" s="132"/>
      <c r="D20" s="134"/>
      <c r="E20" s="134"/>
      <c r="F20" s="134"/>
      <c r="G20" s="139"/>
    </row>
    <row r="21" spans="1:7" ht="12.75">
      <c r="A21" s="142"/>
      <c r="B21" s="137"/>
      <c r="C21" s="132"/>
      <c r="D21" s="134"/>
      <c r="E21" s="134"/>
      <c r="F21" s="134"/>
      <c r="G21" s="139"/>
    </row>
    <row r="22" spans="1:7" ht="12.75">
      <c r="A22" s="142"/>
      <c r="B22" s="137"/>
      <c r="C22" s="132"/>
      <c r="D22" s="134"/>
      <c r="E22" s="134"/>
      <c r="F22" s="134"/>
      <c r="G22" s="139"/>
    </row>
    <row r="23" spans="1:7" ht="12.75">
      <c r="A23" s="143"/>
      <c r="B23" s="137"/>
      <c r="C23" s="132"/>
      <c r="D23" s="134"/>
      <c r="E23" s="134"/>
      <c r="F23" s="134"/>
      <c r="G23" s="139"/>
    </row>
    <row r="24" spans="1:7" ht="12.75">
      <c r="A24" s="142"/>
      <c r="B24" s="137"/>
      <c r="C24" s="144"/>
      <c r="D24" s="134"/>
      <c r="E24" s="134"/>
      <c r="F24" s="134"/>
      <c r="G24" s="139"/>
    </row>
    <row r="25" spans="1:7" ht="12.75">
      <c r="A25" s="142"/>
      <c r="B25" s="137"/>
      <c r="C25" s="145"/>
      <c r="D25" s="134"/>
      <c r="E25" s="133"/>
      <c r="F25" s="134"/>
      <c r="G25" s="139"/>
    </row>
    <row r="26" spans="1:7" ht="12.75">
      <c r="A26" s="142"/>
      <c r="B26" s="137"/>
      <c r="C26" s="145"/>
      <c r="D26" s="134"/>
      <c r="E26" s="134"/>
      <c r="F26" s="134"/>
      <c r="G26" s="146"/>
    </row>
    <row r="27" spans="1:7" ht="12.75">
      <c r="A27" s="142"/>
      <c r="B27" s="137"/>
      <c r="C27" s="145"/>
      <c r="D27" s="134"/>
      <c r="E27" s="134"/>
      <c r="F27" s="133"/>
      <c r="G27" s="139"/>
    </row>
    <row r="28" spans="1:7" ht="12.75">
      <c r="A28" s="142"/>
      <c r="B28" s="144"/>
      <c r="C28" s="145"/>
      <c r="D28" s="133"/>
      <c r="E28" s="134"/>
      <c r="F28" s="134"/>
      <c r="G28" s="139"/>
    </row>
    <row r="29" spans="1:7" ht="12.75">
      <c r="A29" s="142"/>
      <c r="B29" s="137"/>
      <c r="C29" s="145"/>
      <c r="D29" s="134"/>
      <c r="E29" s="134"/>
      <c r="F29" s="134"/>
      <c r="G29" s="139"/>
    </row>
    <row r="30" spans="1:7" ht="12.75">
      <c r="A30" s="142"/>
      <c r="B30" s="137"/>
      <c r="C30" s="145"/>
      <c r="D30" s="134"/>
      <c r="E30" s="134"/>
      <c r="F30" s="134"/>
      <c r="G30" s="139"/>
    </row>
    <row r="31" spans="1:7" ht="12.75">
      <c r="A31" s="142"/>
      <c r="B31" s="137"/>
      <c r="C31" s="145"/>
      <c r="D31" s="134"/>
      <c r="E31" s="134"/>
      <c r="F31" s="134"/>
      <c r="G31" s="139"/>
    </row>
    <row r="32" spans="1:7" ht="12.75">
      <c r="A32" s="142"/>
      <c r="B32" s="137"/>
      <c r="C32" s="145"/>
      <c r="D32" s="134"/>
      <c r="E32" s="134"/>
      <c r="F32" s="134"/>
      <c r="G32" s="139"/>
    </row>
    <row r="33" spans="1:7" ht="12.75">
      <c r="A33" s="142"/>
      <c r="B33" s="137"/>
      <c r="C33" s="145"/>
      <c r="D33" s="134"/>
      <c r="E33" s="134"/>
      <c r="F33" s="134"/>
      <c r="G33" s="139"/>
    </row>
    <row r="34" spans="1:7" ht="12.75">
      <c r="A34" s="142"/>
      <c r="B34" s="137"/>
      <c r="C34" s="145"/>
      <c r="D34" s="134"/>
      <c r="E34" s="134"/>
      <c r="F34" s="134"/>
      <c r="G34" s="139"/>
    </row>
    <row r="35" spans="1:7" ht="12.75">
      <c r="A35" s="142"/>
      <c r="B35" s="137"/>
      <c r="C35" s="145"/>
      <c r="D35" s="134"/>
      <c r="E35" s="134"/>
      <c r="F35" s="134"/>
      <c r="G35" s="139"/>
    </row>
    <row r="36" spans="1:7" ht="12.75">
      <c r="A36" s="142"/>
      <c r="B36" s="137"/>
      <c r="C36" s="145"/>
      <c r="D36" s="134"/>
      <c r="E36" s="134"/>
      <c r="F36" s="134"/>
      <c r="G36" s="139"/>
    </row>
    <row r="37" spans="1:7" ht="12.75">
      <c r="A37" s="142"/>
      <c r="B37" s="137"/>
      <c r="C37" s="145"/>
      <c r="D37" s="134"/>
      <c r="E37" s="134"/>
      <c r="F37" s="134"/>
      <c r="G37" s="139"/>
    </row>
    <row r="38" spans="1:7" ht="12.75">
      <c r="A38" s="142"/>
      <c r="B38" s="137"/>
      <c r="C38" s="145"/>
      <c r="D38" s="134"/>
      <c r="E38" s="134"/>
      <c r="F38" s="134"/>
      <c r="G38" s="139"/>
    </row>
    <row r="39" spans="1:7" ht="12.75">
      <c r="A39" s="142"/>
      <c r="B39" s="137"/>
      <c r="C39" s="145"/>
      <c r="D39" s="134"/>
      <c r="E39" s="134"/>
      <c r="F39" s="134"/>
      <c r="G39" s="139"/>
    </row>
    <row r="40" spans="1:7" ht="12.75">
      <c r="A40" s="142"/>
      <c r="B40" s="137"/>
      <c r="C40" s="145"/>
      <c r="D40" s="134"/>
      <c r="E40" s="134"/>
      <c r="F40" s="134"/>
      <c r="G40" s="139"/>
    </row>
    <row r="41" spans="1:7" ht="12.75">
      <c r="A41" s="142"/>
      <c r="B41" s="137"/>
      <c r="C41" s="145"/>
      <c r="D41" s="134"/>
      <c r="E41" s="134"/>
      <c r="F41" s="134"/>
      <c r="G41" s="139"/>
    </row>
    <row r="42" spans="1:7" ht="12.75">
      <c r="A42" s="142"/>
      <c r="B42" s="137"/>
      <c r="C42" s="145"/>
      <c r="D42" s="134"/>
      <c r="E42" s="134"/>
      <c r="F42" s="134"/>
      <c r="G42" s="139"/>
    </row>
    <row r="43" spans="1:7" ht="12.75">
      <c r="A43" s="142"/>
      <c r="B43" s="137"/>
      <c r="C43" s="145"/>
      <c r="D43" s="134"/>
      <c r="E43" s="134"/>
      <c r="F43" s="134"/>
      <c r="G43" s="139"/>
    </row>
    <row r="44" spans="1:7" ht="12.75">
      <c r="A44" s="142"/>
      <c r="B44" s="137"/>
      <c r="C44" s="145"/>
      <c r="D44" s="134"/>
      <c r="E44" s="134"/>
      <c r="F44" s="134"/>
      <c r="G44" s="139"/>
    </row>
    <row r="45" spans="1:7" ht="12.75">
      <c r="A45" s="142"/>
      <c r="B45" s="137"/>
      <c r="C45" s="145"/>
      <c r="D45" s="134"/>
      <c r="E45" s="134"/>
      <c r="F45" s="134"/>
      <c r="G45" s="139"/>
    </row>
    <row r="46" spans="1:7" ht="12.75">
      <c r="A46" s="142"/>
      <c r="B46" s="137"/>
      <c r="C46" s="145"/>
      <c r="D46" s="134"/>
      <c r="E46" s="134"/>
      <c r="F46" s="134"/>
      <c r="G46" s="139"/>
    </row>
    <row r="47" spans="1:7" ht="12.75">
      <c r="A47" s="142"/>
      <c r="B47" s="137"/>
      <c r="C47" s="145"/>
      <c r="D47" s="134"/>
      <c r="E47" s="134"/>
      <c r="F47" s="134"/>
      <c r="G47" s="139"/>
    </row>
    <row r="48" spans="1:7" ht="12.75">
      <c r="A48" s="142"/>
      <c r="B48" s="137"/>
      <c r="C48" s="145"/>
      <c r="D48" s="134"/>
      <c r="E48" s="134"/>
      <c r="F48" s="134"/>
      <c r="G48" s="139"/>
    </row>
    <row r="49" spans="1:7" ht="12.75">
      <c r="A49" s="142"/>
      <c r="B49" s="137"/>
      <c r="C49" s="145"/>
      <c r="D49" s="134"/>
      <c r="E49" s="134"/>
      <c r="F49" s="134"/>
      <c r="G49" s="139"/>
    </row>
    <row r="50" spans="1:7" ht="12.75">
      <c r="A50" s="142"/>
      <c r="B50" s="137"/>
      <c r="C50" s="145"/>
      <c r="D50" s="134"/>
      <c r="E50" s="134"/>
      <c r="F50" s="134"/>
      <c r="G50" s="139"/>
    </row>
    <row r="51" spans="1:7" ht="12.75">
      <c r="A51" s="142"/>
      <c r="B51" s="137"/>
      <c r="C51" s="145"/>
      <c r="D51" s="134"/>
      <c r="E51" s="134"/>
      <c r="F51" s="134"/>
      <c r="G51" s="139"/>
    </row>
    <row r="52" spans="1:7" ht="12.75">
      <c r="A52" s="142"/>
      <c r="B52" s="137"/>
      <c r="C52" s="145"/>
      <c r="D52" s="134"/>
      <c r="E52" s="134"/>
      <c r="F52" s="134"/>
      <c r="G52" s="139"/>
    </row>
    <row r="53" spans="1:7" ht="12.75">
      <c r="A53" s="142"/>
      <c r="B53" s="137"/>
      <c r="C53" s="145"/>
      <c r="D53" s="134"/>
      <c r="E53" s="134"/>
      <c r="F53" s="134"/>
      <c r="G53" s="139"/>
    </row>
    <row r="54" spans="1:7" ht="12.75">
      <c r="A54" s="142"/>
      <c r="B54" s="137"/>
      <c r="C54" s="145"/>
      <c r="D54" s="134"/>
      <c r="E54" s="134"/>
      <c r="F54" s="134"/>
      <c r="G54" s="139"/>
    </row>
    <row r="55" spans="1:7" ht="12.75">
      <c r="A55" s="142"/>
      <c r="B55" s="137"/>
      <c r="C55" s="145"/>
      <c r="D55" s="134"/>
      <c r="E55" s="134"/>
      <c r="F55" s="134"/>
      <c r="G55" s="139"/>
    </row>
    <row r="56" spans="1:7" ht="12.75">
      <c r="A56" s="142"/>
      <c r="B56" s="137"/>
      <c r="C56" s="145"/>
      <c r="D56" s="134"/>
      <c r="E56" s="134"/>
      <c r="F56" s="134"/>
      <c r="G56" s="139"/>
    </row>
    <row r="57" spans="1:7" ht="12.75">
      <c r="A57" s="142"/>
      <c r="B57" s="137"/>
      <c r="C57" s="145"/>
      <c r="D57" s="134"/>
      <c r="E57" s="134"/>
      <c r="F57" s="134"/>
      <c r="G57" s="139"/>
    </row>
    <row r="58" spans="1:7" ht="12.75">
      <c r="A58" s="142"/>
      <c r="B58" s="137"/>
      <c r="C58" s="145"/>
      <c r="D58" s="134"/>
      <c r="E58" s="134"/>
      <c r="F58" s="134"/>
      <c r="G58" s="139"/>
    </row>
    <row r="59" spans="1:7" ht="12.75">
      <c r="A59" s="142"/>
      <c r="B59" s="137"/>
      <c r="C59" s="145"/>
      <c r="D59" s="134"/>
      <c r="E59" s="134"/>
      <c r="F59" s="134"/>
      <c r="G59" s="139"/>
    </row>
    <row r="60" spans="1:7" ht="12.75">
      <c r="A60" s="142"/>
      <c r="B60" s="137"/>
      <c r="C60" s="145"/>
      <c r="D60" s="134"/>
      <c r="E60" s="134"/>
      <c r="F60" s="134"/>
      <c r="G60" s="139"/>
    </row>
    <row r="61" spans="1:7" ht="12.75">
      <c r="A61" s="142"/>
      <c r="B61" s="137"/>
      <c r="C61" s="145"/>
      <c r="D61" s="134"/>
      <c r="E61" s="134"/>
      <c r="F61" s="134"/>
      <c r="G61" s="139"/>
    </row>
    <row r="62" spans="1:7" ht="12.75">
      <c r="A62" s="142"/>
      <c r="B62" s="137"/>
      <c r="C62" s="145"/>
      <c r="D62" s="134"/>
      <c r="E62" s="134"/>
      <c r="F62" s="134"/>
      <c r="G62" s="139"/>
    </row>
    <row r="63" spans="1:7" ht="12.75">
      <c r="A63" s="142"/>
      <c r="B63" s="137"/>
      <c r="C63" s="145"/>
      <c r="D63" s="134"/>
      <c r="E63" s="134"/>
      <c r="F63" s="134"/>
      <c r="G63" s="139"/>
    </row>
    <row r="64" spans="1:7" ht="12.75">
      <c r="A64" s="142"/>
      <c r="B64" s="137"/>
      <c r="C64" s="145"/>
      <c r="D64" s="134"/>
      <c r="E64" s="134"/>
      <c r="F64" s="134"/>
      <c r="G64" s="139"/>
    </row>
    <row r="65" spans="1:7" ht="12.75">
      <c r="A65" s="142"/>
      <c r="B65" s="137"/>
      <c r="C65" s="145"/>
      <c r="D65" s="134"/>
      <c r="E65" s="134"/>
      <c r="F65" s="134"/>
      <c r="G65" s="139"/>
    </row>
    <row r="66" spans="1:7" ht="12.75">
      <c r="A66" s="142"/>
      <c r="B66" s="137"/>
      <c r="C66" s="145"/>
      <c r="D66" s="134"/>
      <c r="E66" s="134"/>
      <c r="F66" s="134"/>
      <c r="G66" s="139"/>
    </row>
    <row r="67" spans="1:7" ht="12.75">
      <c r="A67" s="142"/>
      <c r="B67" s="137"/>
      <c r="C67" s="145"/>
      <c r="D67" s="134"/>
      <c r="E67" s="134"/>
      <c r="F67" s="134"/>
      <c r="G67" s="139"/>
    </row>
    <row r="68" spans="1:7" ht="12.75">
      <c r="A68" s="142"/>
      <c r="B68" s="137"/>
      <c r="C68" s="145"/>
      <c r="D68" s="134"/>
      <c r="E68" s="134"/>
      <c r="F68" s="134"/>
      <c r="G68" s="139"/>
    </row>
    <row r="69" spans="1:7" ht="12.75">
      <c r="A69" s="142"/>
      <c r="B69" s="137"/>
      <c r="C69" s="145"/>
      <c r="D69" s="134"/>
      <c r="E69" s="134"/>
      <c r="F69" s="134"/>
      <c r="G69" s="139"/>
    </row>
    <row r="70" spans="1:7" ht="12.75">
      <c r="A70" s="142"/>
      <c r="B70" s="137"/>
      <c r="C70" s="145"/>
      <c r="D70" s="134"/>
      <c r="E70" s="134"/>
      <c r="F70" s="134"/>
      <c r="G70" s="139"/>
    </row>
    <row r="71" spans="1:7" ht="12.75">
      <c r="A71" s="142"/>
      <c r="B71" s="137"/>
      <c r="C71" s="145"/>
      <c r="D71" s="134"/>
      <c r="E71" s="134"/>
      <c r="F71" s="134"/>
      <c r="G71" s="139"/>
    </row>
    <row r="72" spans="1:7" ht="12.75">
      <c r="A72" s="142"/>
      <c r="B72" s="137"/>
      <c r="C72" s="145"/>
      <c r="D72" s="134"/>
      <c r="E72" s="134"/>
      <c r="F72" s="134"/>
      <c r="G72" s="139"/>
    </row>
    <row r="73" spans="1:7" ht="12.75">
      <c r="A73" s="142"/>
      <c r="B73" s="137"/>
      <c r="C73" s="145"/>
      <c r="D73" s="134"/>
      <c r="E73" s="134"/>
      <c r="F73" s="134"/>
      <c r="G73" s="139"/>
    </row>
    <row r="74" spans="1:7" ht="12.75">
      <c r="A74" s="142"/>
      <c r="B74" s="137"/>
      <c r="C74" s="145"/>
      <c r="D74" s="134"/>
      <c r="E74" s="134"/>
      <c r="F74" s="134"/>
      <c r="G74" s="139"/>
    </row>
    <row r="75" spans="1:7" ht="12.75">
      <c r="A75" s="142"/>
      <c r="B75" s="137"/>
      <c r="C75" s="145"/>
      <c r="D75" s="134"/>
      <c r="E75" s="134"/>
      <c r="F75" s="134"/>
      <c r="G75" s="139"/>
    </row>
    <row r="76" spans="1:7" ht="12.75">
      <c r="A76" s="142"/>
      <c r="B76" s="137"/>
      <c r="C76" s="145"/>
      <c r="D76" s="134"/>
      <c r="E76" s="134"/>
      <c r="F76" s="134"/>
      <c r="G76" s="139"/>
    </row>
    <row r="77" spans="1:7" ht="12.75">
      <c r="A77" s="142"/>
      <c r="B77" s="137"/>
      <c r="C77" s="145"/>
      <c r="D77" s="134"/>
      <c r="E77" s="134"/>
      <c r="F77" s="134"/>
      <c r="G77" s="139"/>
    </row>
    <row r="78" spans="1:7" ht="12.75">
      <c r="A78" s="142"/>
      <c r="B78" s="137"/>
      <c r="C78" s="145"/>
      <c r="D78" s="134"/>
      <c r="E78" s="134"/>
      <c r="F78" s="134"/>
      <c r="G78" s="139"/>
    </row>
    <row r="79" spans="1:7" ht="12.75">
      <c r="A79" s="142"/>
      <c r="B79" s="137"/>
      <c r="C79" s="145"/>
      <c r="D79" s="134"/>
      <c r="E79" s="134"/>
      <c r="F79" s="134"/>
      <c r="G79" s="139"/>
    </row>
    <row r="80" spans="1:7" ht="12.75">
      <c r="A80" s="142"/>
      <c r="B80" s="137"/>
      <c r="C80" s="145"/>
      <c r="D80" s="134"/>
      <c r="E80" s="134"/>
      <c r="F80" s="134"/>
      <c r="G80" s="139"/>
    </row>
    <row r="81" spans="1:7" ht="12.75">
      <c r="A81" s="142"/>
      <c r="B81" s="137"/>
      <c r="C81" s="145"/>
      <c r="D81" s="134"/>
      <c r="E81" s="134"/>
      <c r="F81" s="134"/>
      <c r="G81" s="139"/>
    </row>
    <row r="82" spans="1:7" ht="12.75">
      <c r="A82" s="142"/>
      <c r="B82" s="137"/>
      <c r="C82" s="145"/>
      <c r="D82" s="134"/>
      <c r="E82" s="134"/>
      <c r="F82" s="134"/>
      <c r="G82" s="139"/>
    </row>
    <row r="83" spans="1:7" ht="12.75">
      <c r="A83" s="142"/>
      <c r="B83" s="137"/>
      <c r="C83" s="145"/>
      <c r="D83" s="134"/>
      <c r="E83" s="134"/>
      <c r="F83" s="134"/>
      <c r="G83" s="139"/>
    </row>
    <row r="84" spans="1:7" ht="12.75">
      <c r="A84" s="142"/>
      <c r="B84" s="137"/>
      <c r="C84" s="145"/>
      <c r="D84" s="134"/>
      <c r="E84" s="134"/>
      <c r="F84" s="134"/>
      <c r="G84" s="139"/>
    </row>
    <row r="85" spans="1:7" ht="12.75">
      <c r="A85" s="142"/>
      <c r="B85" s="137"/>
      <c r="C85" s="145"/>
      <c r="D85" s="134"/>
      <c r="E85" s="134"/>
      <c r="F85" s="134"/>
      <c r="G85" s="139"/>
    </row>
    <row r="86" spans="1:7" ht="12.75">
      <c r="A86" s="142"/>
      <c r="B86" s="137"/>
      <c r="C86" s="145"/>
      <c r="D86" s="134"/>
      <c r="E86" s="134"/>
      <c r="F86" s="134"/>
      <c r="G86" s="139"/>
    </row>
    <row r="87" spans="1:7" ht="12.75">
      <c r="A87" s="142"/>
      <c r="B87" s="137"/>
      <c r="C87" s="145"/>
      <c r="D87" s="134"/>
      <c r="E87" s="134"/>
      <c r="F87" s="134"/>
      <c r="G87" s="139"/>
    </row>
    <row r="88" spans="1:7" ht="12.75">
      <c r="A88" s="142"/>
      <c r="B88" s="137"/>
      <c r="C88" s="145"/>
      <c r="D88" s="134"/>
      <c r="E88" s="134"/>
      <c r="F88" s="134"/>
      <c r="G88" s="139"/>
    </row>
    <row r="89" spans="1:7" ht="12.75">
      <c r="A89" s="142"/>
      <c r="B89" s="137"/>
      <c r="C89" s="145"/>
      <c r="D89" s="134"/>
      <c r="E89" s="134"/>
      <c r="F89" s="134"/>
      <c r="G89" s="139"/>
    </row>
    <row r="90" spans="1:7" ht="12.75">
      <c r="A90" s="142"/>
      <c r="B90" s="137"/>
      <c r="C90" s="145"/>
      <c r="D90" s="134"/>
      <c r="E90" s="134"/>
      <c r="F90" s="134"/>
      <c r="G90" s="139"/>
    </row>
    <row r="91" spans="1:7" ht="12.75">
      <c r="A91" s="142"/>
      <c r="B91" s="137"/>
      <c r="C91" s="145"/>
      <c r="D91" s="134"/>
      <c r="E91" s="134"/>
      <c r="F91" s="134"/>
      <c r="G91" s="139"/>
    </row>
    <row r="92" spans="1:7" ht="12.75">
      <c r="A92" s="142"/>
      <c r="B92" s="137"/>
      <c r="C92" s="145"/>
      <c r="D92" s="134"/>
      <c r="E92" s="134"/>
      <c r="F92" s="134"/>
      <c r="G92" s="139"/>
    </row>
    <row r="93" spans="1:7" ht="12.75">
      <c r="A93" s="142"/>
      <c r="B93" s="137"/>
      <c r="C93" s="145"/>
      <c r="D93" s="134"/>
      <c r="E93" s="134"/>
      <c r="F93" s="134"/>
      <c r="G93" s="139"/>
    </row>
    <row r="94" spans="1:7" ht="12.75">
      <c r="A94" s="142"/>
      <c r="B94" s="137"/>
      <c r="C94" s="145"/>
      <c r="D94" s="134"/>
      <c r="E94" s="134"/>
      <c r="F94" s="134"/>
      <c r="G94" s="139"/>
    </row>
    <row r="95" spans="1:7" ht="12.75">
      <c r="A95" s="142"/>
      <c r="B95" s="137"/>
      <c r="C95" s="145"/>
      <c r="D95" s="134"/>
      <c r="E95" s="134"/>
      <c r="F95" s="134"/>
      <c r="G95" s="139"/>
    </row>
    <row r="96" spans="1:7" ht="12.75">
      <c r="A96" s="142"/>
      <c r="B96" s="137"/>
      <c r="C96" s="145"/>
      <c r="D96" s="134"/>
      <c r="E96" s="134"/>
      <c r="F96" s="134"/>
      <c r="G96" s="139"/>
    </row>
    <row r="97" spans="1:7" ht="12.75">
      <c r="A97" s="142"/>
      <c r="B97" s="137"/>
      <c r="C97" s="145"/>
      <c r="D97" s="134"/>
      <c r="E97" s="134"/>
      <c r="F97" s="134"/>
      <c r="G97" s="139"/>
    </row>
    <row r="98" spans="1:7" ht="12.75">
      <c r="A98" s="142"/>
      <c r="B98" s="137"/>
      <c r="C98" s="145"/>
      <c r="D98" s="134"/>
      <c r="E98" s="134"/>
      <c r="F98" s="134"/>
      <c r="G98" s="139"/>
    </row>
    <row r="99" spans="1:7" ht="12.75">
      <c r="A99" s="142"/>
      <c r="B99" s="137"/>
      <c r="C99" s="145"/>
      <c r="D99" s="134"/>
      <c r="E99" s="134"/>
      <c r="F99" s="134"/>
      <c r="G99" s="139"/>
    </row>
    <row r="100" spans="1:7" ht="12.75">
      <c r="A100" s="142"/>
      <c r="B100" s="137"/>
      <c r="C100" s="145"/>
      <c r="D100" s="134"/>
      <c r="E100" s="134"/>
      <c r="F100" s="134"/>
      <c r="G100" s="139"/>
    </row>
    <row r="101" spans="1:7" ht="12.75">
      <c r="A101" s="142"/>
      <c r="B101" s="137"/>
      <c r="C101" s="145"/>
      <c r="D101" s="134"/>
      <c r="E101" s="134"/>
      <c r="F101" s="134"/>
      <c r="G101" s="139"/>
    </row>
    <row r="102" spans="1:7" ht="12.75">
      <c r="A102" s="142"/>
      <c r="B102" s="137"/>
      <c r="C102" s="145"/>
      <c r="D102" s="134"/>
      <c r="E102" s="134"/>
      <c r="F102" s="134"/>
      <c r="G102" s="139"/>
    </row>
    <row r="103" spans="1:7" ht="12.75">
      <c r="A103" s="142"/>
      <c r="B103" s="137"/>
      <c r="C103" s="145"/>
      <c r="D103" s="134"/>
      <c r="E103" s="134"/>
      <c r="F103" s="134"/>
      <c r="G103" s="139"/>
    </row>
    <row r="104" spans="1:7" ht="12.75">
      <c r="A104" s="142"/>
      <c r="B104" s="137"/>
      <c r="C104" s="145"/>
      <c r="D104" s="134"/>
      <c r="E104" s="134"/>
      <c r="F104" s="134"/>
      <c r="G104" s="139"/>
    </row>
    <row r="105" spans="1:7" ht="12.75">
      <c r="A105" s="142"/>
      <c r="B105" s="137"/>
      <c r="C105" s="145"/>
      <c r="D105" s="134"/>
      <c r="E105" s="134"/>
      <c r="F105" s="134"/>
      <c r="G105" s="139"/>
    </row>
    <row r="106" spans="1:7" ht="12.75">
      <c r="A106" s="142"/>
      <c r="B106" s="137"/>
      <c r="C106" s="145"/>
      <c r="D106" s="134"/>
      <c r="E106" s="134"/>
      <c r="F106" s="134"/>
      <c r="G106" s="139"/>
    </row>
    <row r="107" spans="1:7" ht="12.75">
      <c r="A107" s="142"/>
      <c r="B107" s="137"/>
      <c r="C107" s="145"/>
      <c r="D107" s="134"/>
      <c r="E107" s="134"/>
      <c r="F107" s="134"/>
      <c r="G107" s="139"/>
    </row>
    <row r="108" spans="1:7" ht="12.75">
      <c r="A108" s="142"/>
      <c r="B108" s="137"/>
      <c r="C108" s="145"/>
      <c r="D108" s="134"/>
      <c r="E108" s="134"/>
      <c r="F108" s="134"/>
      <c r="G108" s="139"/>
    </row>
    <row r="109" spans="1:7" ht="12.75">
      <c r="A109" s="142"/>
      <c r="B109" s="137"/>
      <c r="C109" s="145"/>
      <c r="D109" s="134"/>
      <c r="E109" s="134"/>
      <c r="F109" s="134"/>
      <c r="G109" s="139"/>
    </row>
    <row r="110" spans="1:7" ht="12.75">
      <c r="A110" s="142"/>
      <c r="B110" s="137"/>
      <c r="C110" s="145"/>
      <c r="D110" s="134"/>
      <c r="E110" s="134"/>
      <c r="F110" s="134"/>
      <c r="G110" s="139"/>
    </row>
    <row r="111" spans="1:7" ht="12.75">
      <c r="A111" s="142"/>
      <c r="B111" s="137"/>
      <c r="C111" s="145"/>
      <c r="D111" s="134"/>
      <c r="E111" s="134"/>
      <c r="F111" s="134"/>
      <c r="G111" s="139"/>
    </row>
    <row r="112" spans="1:7" ht="12.75">
      <c r="A112" s="142"/>
      <c r="B112" s="137"/>
      <c r="C112" s="145"/>
      <c r="D112" s="134"/>
      <c r="E112" s="134"/>
      <c r="F112" s="134"/>
      <c r="G112" s="139"/>
    </row>
    <row r="113" spans="1:7" ht="12.75">
      <c r="A113" s="142"/>
      <c r="B113" s="137"/>
      <c r="C113" s="145"/>
      <c r="D113" s="134"/>
      <c r="E113" s="134"/>
      <c r="F113" s="134"/>
      <c r="G113" s="139"/>
    </row>
    <row r="114" spans="1:7" ht="12.75">
      <c r="A114" s="142"/>
      <c r="B114" s="137"/>
      <c r="C114" s="145"/>
      <c r="D114" s="134"/>
      <c r="E114" s="134"/>
      <c r="F114" s="134"/>
      <c r="G114" s="139"/>
    </row>
    <row r="115" spans="1:7" ht="12.75">
      <c r="A115" s="142"/>
      <c r="B115" s="137"/>
      <c r="C115" s="145"/>
      <c r="D115" s="134"/>
      <c r="E115" s="134"/>
      <c r="F115" s="134"/>
      <c r="G115" s="139"/>
    </row>
    <row r="116" spans="1:7" ht="12.75">
      <c r="A116" s="142"/>
      <c r="B116" s="137"/>
      <c r="C116" s="145"/>
      <c r="D116" s="134"/>
      <c r="E116" s="134"/>
      <c r="F116" s="134"/>
      <c r="G116" s="139"/>
    </row>
    <row r="117" spans="1:7" ht="12.75">
      <c r="A117" s="142"/>
      <c r="B117" s="137"/>
      <c r="C117" s="145"/>
      <c r="D117" s="134"/>
      <c r="E117" s="134"/>
      <c r="F117" s="134"/>
      <c r="G117" s="139"/>
    </row>
    <row r="118" spans="1:7" ht="12.75">
      <c r="A118" s="142"/>
      <c r="B118" s="137"/>
      <c r="C118" s="145"/>
      <c r="D118" s="134"/>
      <c r="E118" s="134"/>
      <c r="F118" s="134"/>
      <c r="G118" s="139"/>
    </row>
    <row r="119" spans="1:7" ht="12.75">
      <c r="A119" s="142"/>
      <c r="B119" s="137"/>
      <c r="C119" s="145"/>
      <c r="D119" s="134"/>
      <c r="E119" s="134"/>
      <c r="F119" s="134"/>
      <c r="G119" s="139"/>
    </row>
    <row r="120" spans="1:7" ht="12.75">
      <c r="A120" s="142"/>
      <c r="B120" s="137"/>
      <c r="C120" s="145"/>
      <c r="D120" s="134"/>
      <c r="E120" s="134"/>
      <c r="F120" s="134"/>
      <c r="G120" s="139"/>
    </row>
    <row r="121" spans="1:7" ht="12.75">
      <c r="A121" s="142"/>
      <c r="B121" s="137"/>
      <c r="C121" s="145"/>
      <c r="D121" s="134"/>
      <c r="E121" s="134"/>
      <c r="F121" s="134"/>
      <c r="G121" s="139"/>
    </row>
    <row r="122" spans="1:7" ht="12.75">
      <c r="A122" s="142"/>
      <c r="B122" s="137"/>
      <c r="C122" s="145"/>
      <c r="D122" s="134"/>
      <c r="E122" s="134"/>
      <c r="F122" s="134"/>
      <c r="G122" s="139"/>
    </row>
    <row r="123" spans="1:7" ht="12.75">
      <c r="A123" s="142"/>
      <c r="B123" s="137"/>
      <c r="C123" s="145"/>
      <c r="D123" s="134"/>
      <c r="E123" s="134"/>
      <c r="F123" s="134"/>
      <c r="G123" s="139"/>
    </row>
    <row r="124" spans="1:7" ht="12.75">
      <c r="A124" s="142"/>
      <c r="B124" s="137"/>
      <c r="C124" s="145"/>
      <c r="D124" s="134"/>
      <c r="E124" s="134"/>
      <c r="F124" s="134"/>
      <c r="G124" s="139"/>
    </row>
    <row r="125" spans="1:7" ht="12.75">
      <c r="A125" s="142"/>
      <c r="B125" s="137"/>
      <c r="C125" s="145"/>
      <c r="D125" s="134"/>
      <c r="E125" s="134"/>
      <c r="F125" s="134"/>
      <c r="G125" s="139"/>
    </row>
    <row r="126" spans="1:7" ht="12.75">
      <c r="A126" s="142"/>
      <c r="B126" s="137"/>
      <c r="C126" s="145"/>
      <c r="D126" s="134"/>
      <c r="E126" s="134"/>
      <c r="F126" s="134"/>
      <c r="G126" s="139"/>
    </row>
    <row r="127" spans="1:7" ht="12.75">
      <c r="A127" s="142"/>
      <c r="B127" s="137"/>
      <c r="C127" s="145"/>
      <c r="D127" s="134"/>
      <c r="E127" s="134"/>
      <c r="F127" s="134"/>
      <c r="G127" s="139"/>
    </row>
    <row r="128" spans="1:7" ht="12.75">
      <c r="A128" s="142"/>
      <c r="B128" s="137"/>
      <c r="C128" s="145"/>
      <c r="D128" s="134"/>
      <c r="E128" s="134"/>
      <c r="F128" s="134"/>
      <c r="G128" s="139"/>
    </row>
    <row r="129" spans="1:7" ht="12.75">
      <c r="A129" s="142"/>
      <c r="B129" s="137"/>
      <c r="C129" s="145"/>
      <c r="D129" s="134"/>
      <c r="E129" s="134"/>
      <c r="F129" s="134"/>
      <c r="G129" s="139"/>
    </row>
    <row r="130" spans="1:7" ht="12.75">
      <c r="A130" s="142"/>
      <c r="B130" s="137"/>
      <c r="C130" s="145"/>
      <c r="D130" s="134"/>
      <c r="E130" s="134"/>
      <c r="F130" s="134"/>
      <c r="G130" s="139"/>
    </row>
    <row r="131" spans="1:7" ht="12.75">
      <c r="A131" s="142"/>
      <c r="B131" s="137"/>
      <c r="C131" s="145"/>
      <c r="D131" s="134"/>
      <c r="E131" s="134"/>
      <c r="F131" s="134"/>
      <c r="G131" s="139"/>
    </row>
    <row r="132" spans="1:7" ht="12.75">
      <c r="A132" s="142"/>
      <c r="B132" s="137"/>
      <c r="C132" s="145"/>
      <c r="D132" s="134"/>
      <c r="E132" s="134"/>
      <c r="F132" s="134"/>
      <c r="G132" s="139"/>
    </row>
    <row r="133" spans="1:7" ht="12.75">
      <c r="A133" s="142"/>
      <c r="B133" s="137"/>
      <c r="C133" s="145"/>
      <c r="D133" s="134"/>
      <c r="E133" s="134"/>
      <c r="F133" s="134"/>
      <c r="G133" s="139"/>
    </row>
    <row r="134" spans="1:7" ht="12.75">
      <c r="A134" s="142"/>
      <c r="B134" s="137"/>
      <c r="C134" s="145"/>
      <c r="D134" s="134"/>
      <c r="E134" s="134"/>
      <c r="F134" s="134"/>
      <c r="G134" s="139"/>
    </row>
    <row r="135" spans="1:7" ht="12.75">
      <c r="A135" s="142"/>
      <c r="B135" s="137"/>
      <c r="C135" s="145"/>
      <c r="D135" s="134"/>
      <c r="E135" s="134"/>
      <c r="F135" s="134"/>
      <c r="G135" s="139"/>
    </row>
    <row r="136" spans="1:7" ht="12.75">
      <c r="A136" s="142"/>
      <c r="B136" s="137"/>
      <c r="C136" s="145"/>
      <c r="D136" s="134"/>
      <c r="E136" s="134"/>
      <c r="F136" s="134"/>
      <c r="G136" s="139"/>
    </row>
    <row r="137" spans="1:7" ht="12.75">
      <c r="A137" s="142"/>
      <c r="B137" s="137"/>
      <c r="C137" s="145"/>
      <c r="D137" s="134"/>
      <c r="E137" s="134"/>
      <c r="F137" s="134"/>
      <c r="G137" s="139"/>
    </row>
    <row r="138" spans="1:7" ht="12.75">
      <c r="A138" s="142"/>
      <c r="B138" s="137"/>
      <c r="C138" s="145"/>
      <c r="D138" s="134"/>
      <c r="E138" s="134"/>
      <c r="F138" s="134"/>
      <c r="G138" s="139"/>
    </row>
    <row r="139" spans="1:7" ht="12.75">
      <c r="A139" s="142"/>
      <c r="B139" s="137"/>
      <c r="C139" s="145"/>
      <c r="D139" s="134"/>
      <c r="E139" s="134"/>
      <c r="F139" s="134"/>
      <c r="G139" s="139"/>
    </row>
    <row r="140" spans="1:7" ht="12.75">
      <c r="A140" s="142"/>
      <c r="B140" s="137"/>
      <c r="C140" s="145"/>
      <c r="D140" s="134"/>
      <c r="E140" s="134"/>
      <c r="F140" s="134"/>
      <c r="G140" s="139"/>
    </row>
    <row r="141" spans="1:7" ht="12.75">
      <c r="A141" s="142"/>
      <c r="B141" s="137"/>
      <c r="C141" s="145"/>
      <c r="D141" s="134"/>
      <c r="E141" s="134"/>
      <c r="F141" s="134"/>
      <c r="G141" s="139"/>
    </row>
    <row r="142" spans="1:7" ht="12.75">
      <c r="A142" s="142"/>
      <c r="B142" s="137"/>
      <c r="C142" s="145"/>
      <c r="D142" s="134"/>
      <c r="E142" s="134"/>
      <c r="F142" s="134"/>
      <c r="G142" s="139"/>
    </row>
  </sheetData>
  <sheetProtection selectLockedCells="1" selectUnlockedCells="1"/>
  <mergeCells count="5">
    <mergeCell ref="A3:F3"/>
    <mergeCell ref="A4:F4"/>
    <mergeCell ref="A5:F5"/>
    <mergeCell ref="A6:F6"/>
    <mergeCell ref="A8:G9"/>
  </mergeCells>
  <dataValidations count="6">
    <dataValidation type="list" allowBlank="1" showErrorMessage="1" error="The entry you have entered is not valid" sqref="A51:A142">
      <formula1>Fund</formula1>
      <formula2>0</formula2>
    </dataValidation>
    <dataValidation type="list" allowBlank="1" showErrorMessage="1" error="The entry you have entered is not valid" sqref="C12:C23 C25:C142">
      <formula1>Country1</formula1>
      <formula2>0</formula2>
    </dataValidation>
    <dataValidation type="list" allowBlank="1" showErrorMessage="1" error="The entry you have entered is not valid" sqref="E12:E142">
      <formula1>Listing1</formula1>
      <formula2>0</formula2>
    </dataValidation>
    <dataValidation type="list" allowBlank="1" showErrorMessage="1" error="The entry you have entered is not valid" sqref="F12:F142">
      <formula1>Equities</formula1>
      <formula2>0</formula2>
    </dataValidation>
    <dataValidation type="list" allowBlank="1" showErrorMessage="1" error="The entry you have entered is not valid" sqref="D12:D142">
      <formula1>Industry.Equities</formula1>
      <formula2>0</formula2>
    </dataValidation>
    <dataValidation type="list" allowBlank="1" showErrorMessage="1" errorTitle="Fund" error="The entry you have entered is not valid" sqref="A12:A50">
      <formula1>Fund</formula1>
      <formula2>0</formula2>
    </dataValidation>
  </dataValidations>
  <printOptions/>
  <pageMargins left="0.5118055555555555" right="0.4722222222222222" top="0.43333333333333335" bottom="0.7479166666666667" header="0.5118055555555555" footer="0.31527777777777777"/>
  <pageSetup fitToHeight="1" fitToWidth="1" horizontalDpi="300" verticalDpi="300" orientation="landscape"/>
  <headerFooter alignWithMargins="0">
    <oddFooter>&amp;R&amp;"Calibri,Regular"&amp;14&amp;F
&amp;A</oddFooter>
  </headerFooter>
</worksheet>
</file>

<file path=xl/worksheets/sheet6.xml><?xml version="1.0" encoding="utf-8"?>
<worksheet xmlns="http://schemas.openxmlformats.org/spreadsheetml/2006/main" xmlns:r="http://schemas.openxmlformats.org/officeDocument/2006/relationships">
  <dimension ref="A1:M479"/>
  <sheetViews>
    <sheetView showGridLines="0" zoomScale="85" zoomScaleNormal="85" workbookViewId="0" topLeftCell="A9">
      <selection activeCell="A16" sqref="A16"/>
    </sheetView>
  </sheetViews>
  <sheetFormatPr defaultColWidth="9.140625" defaultRowHeight="12.75"/>
  <cols>
    <col min="1" max="1" width="9.140625" style="147" customWidth="1"/>
    <col min="2" max="2" width="50.140625" style="147" customWidth="1"/>
    <col min="3" max="3" width="25.8515625" style="147" customWidth="1"/>
    <col min="4" max="4" width="28.28125" style="147" customWidth="1"/>
    <col min="5" max="5" width="25.8515625" style="147" customWidth="1"/>
    <col min="6" max="6" width="15.8515625" style="147" customWidth="1"/>
    <col min="7" max="7" width="26.140625" style="147" customWidth="1"/>
    <col min="8" max="8" width="15.8515625" style="147" customWidth="1"/>
    <col min="9" max="9" width="16.8515625" style="148" customWidth="1"/>
    <col min="10" max="10" width="15.8515625" style="148" customWidth="1"/>
    <col min="11" max="11" width="15.8515625" style="147" customWidth="1"/>
    <col min="12" max="12" width="20.8515625" style="147" customWidth="1"/>
    <col min="13" max="13" width="15.8515625" style="148" customWidth="1"/>
    <col min="14" max="16384" width="9.140625" style="149" customWidth="1"/>
  </cols>
  <sheetData>
    <row r="1" spans="1:13" ht="12.75">
      <c r="A1" s="150"/>
      <c r="B1" s="150"/>
      <c r="C1" s="150"/>
      <c r="D1" s="150"/>
      <c r="E1" s="150"/>
      <c r="F1" s="150"/>
      <c r="G1" s="150"/>
      <c r="H1" s="150"/>
      <c r="I1" s="150"/>
      <c r="J1" s="150"/>
      <c r="K1" s="150"/>
      <c r="L1" s="150"/>
      <c r="M1" s="150"/>
    </row>
    <row r="2" spans="1:13" ht="12.75">
      <c r="A2" s="116" t="s">
        <v>570</v>
      </c>
      <c r="B2" s="117"/>
      <c r="C2" s="117"/>
      <c r="D2" s="117"/>
      <c r="E2" s="117"/>
      <c r="F2" s="117"/>
      <c r="G2" s="117"/>
      <c r="H2" s="117"/>
      <c r="I2" s="117"/>
      <c r="J2" s="151"/>
      <c r="K2" s="150"/>
      <c r="L2" s="150"/>
      <c r="M2" s="150"/>
    </row>
    <row r="3" spans="1:13" ht="17.25" customHeight="1">
      <c r="A3" s="152" t="s">
        <v>571</v>
      </c>
      <c r="B3" s="152"/>
      <c r="C3" s="152"/>
      <c r="D3" s="152"/>
      <c r="E3" s="152"/>
      <c r="F3" s="152"/>
      <c r="G3" s="152"/>
      <c r="H3" s="152"/>
      <c r="I3" s="152"/>
      <c r="J3" s="152"/>
      <c r="K3" s="153"/>
      <c r="L3" s="150"/>
      <c r="M3" s="150"/>
    </row>
    <row r="4" spans="1:13" ht="30" customHeight="1">
      <c r="A4" s="154" t="s">
        <v>572</v>
      </c>
      <c r="B4" s="154"/>
      <c r="C4" s="154"/>
      <c r="D4" s="154"/>
      <c r="E4" s="154"/>
      <c r="F4" s="154"/>
      <c r="G4" s="154"/>
      <c r="H4" s="154"/>
      <c r="I4" s="154"/>
      <c r="J4" s="154"/>
      <c r="K4" s="155"/>
      <c r="L4" s="150"/>
      <c r="M4" s="150"/>
    </row>
    <row r="5" spans="1:13" ht="18" customHeight="1">
      <c r="A5" s="152" t="s">
        <v>573</v>
      </c>
      <c r="B5" s="152"/>
      <c r="C5" s="152"/>
      <c r="D5" s="152"/>
      <c r="E5" s="152"/>
      <c r="F5" s="152"/>
      <c r="G5" s="152"/>
      <c r="H5" s="152"/>
      <c r="I5" s="152"/>
      <c r="J5" s="152"/>
      <c r="K5" s="155"/>
      <c r="L5" s="150"/>
      <c r="M5" s="150"/>
    </row>
    <row r="6" spans="1:13" ht="18" customHeight="1">
      <c r="A6" s="152" t="s">
        <v>574</v>
      </c>
      <c r="B6" s="152"/>
      <c r="C6" s="152"/>
      <c r="D6" s="152"/>
      <c r="E6" s="152"/>
      <c r="F6" s="152"/>
      <c r="G6" s="152"/>
      <c r="H6" s="152"/>
      <c r="I6" s="152"/>
      <c r="J6" s="152"/>
      <c r="K6" s="155"/>
      <c r="L6" s="150"/>
      <c r="M6" s="150"/>
    </row>
    <row r="7" spans="1:13" ht="18" customHeight="1">
      <c r="A7" s="152" t="s">
        <v>575</v>
      </c>
      <c r="B7" s="152"/>
      <c r="C7" s="152"/>
      <c r="D7" s="152"/>
      <c r="E7" s="152"/>
      <c r="F7" s="152"/>
      <c r="G7" s="152"/>
      <c r="H7" s="152"/>
      <c r="I7" s="152"/>
      <c r="J7" s="152"/>
      <c r="K7" s="155"/>
      <c r="L7" s="150"/>
      <c r="M7" s="150"/>
    </row>
    <row r="8" spans="1:13" ht="30" customHeight="1">
      <c r="A8" s="156" t="s">
        <v>576</v>
      </c>
      <c r="B8" s="156"/>
      <c r="C8" s="156"/>
      <c r="D8" s="156"/>
      <c r="E8" s="156"/>
      <c r="F8" s="156"/>
      <c r="G8" s="156"/>
      <c r="H8" s="156"/>
      <c r="I8" s="156"/>
      <c r="J8" s="156"/>
      <c r="K8" s="155"/>
      <c r="L8" s="150"/>
      <c r="M8" s="150"/>
    </row>
    <row r="9" spans="1:13" ht="34.5" customHeight="1">
      <c r="A9" s="152" t="s">
        <v>577</v>
      </c>
      <c r="B9" s="152"/>
      <c r="C9" s="152"/>
      <c r="D9" s="152"/>
      <c r="E9" s="152"/>
      <c r="F9" s="152"/>
      <c r="G9" s="152"/>
      <c r="H9" s="152"/>
      <c r="I9" s="152"/>
      <c r="J9" s="152"/>
      <c r="K9" s="155"/>
      <c r="L9" s="150"/>
      <c r="M9" s="150"/>
    </row>
    <row r="10" spans="1:13" ht="18" customHeight="1">
      <c r="A10" s="157" t="s">
        <v>578</v>
      </c>
      <c r="B10" s="157"/>
      <c r="C10" s="157"/>
      <c r="D10" s="157"/>
      <c r="E10" s="157"/>
      <c r="F10" s="157"/>
      <c r="G10" s="157"/>
      <c r="H10" s="157"/>
      <c r="I10" s="157"/>
      <c r="J10" s="157"/>
      <c r="K10" s="155"/>
      <c r="L10" s="150"/>
      <c r="M10" s="150"/>
    </row>
    <row r="11" spans="1:13" ht="18" customHeight="1">
      <c r="A11" s="157" t="s">
        <v>579</v>
      </c>
      <c r="B11" s="157"/>
      <c r="C11" s="157"/>
      <c r="D11" s="157"/>
      <c r="E11" s="157"/>
      <c r="F11" s="157"/>
      <c r="G11" s="157"/>
      <c r="H11" s="157"/>
      <c r="I11" s="157"/>
      <c r="J11" s="157"/>
      <c r="K11" s="155"/>
      <c r="L11" s="150"/>
      <c r="M11" s="150"/>
    </row>
    <row r="12" spans="1:13" ht="33" customHeight="1">
      <c r="A12" s="158" t="s">
        <v>580</v>
      </c>
      <c r="B12" s="158"/>
      <c r="C12" s="158"/>
      <c r="D12" s="158"/>
      <c r="E12" s="158"/>
      <c r="F12" s="158"/>
      <c r="G12" s="158"/>
      <c r="H12" s="158"/>
      <c r="I12" s="158"/>
      <c r="J12" s="158"/>
      <c r="K12" s="155"/>
      <c r="L12" s="150"/>
      <c r="M12" s="150"/>
    </row>
    <row r="13" spans="1:13" ht="51.75" customHeight="1">
      <c r="A13" s="150"/>
      <c r="B13" s="150"/>
      <c r="C13" s="150"/>
      <c r="D13" s="150"/>
      <c r="E13" s="150"/>
      <c r="F13" s="150"/>
      <c r="G13" s="150"/>
      <c r="H13" s="150"/>
      <c r="I13" s="150"/>
      <c r="J13" s="150"/>
      <c r="K13" s="150"/>
      <c r="L13" s="150"/>
      <c r="M13" s="150"/>
    </row>
    <row r="14" spans="1:13" ht="15" customHeight="1">
      <c r="A14" s="159" t="s">
        <v>581</v>
      </c>
      <c r="B14" s="159"/>
      <c r="C14" s="159"/>
      <c r="D14" s="159"/>
      <c r="E14" s="159"/>
      <c r="F14" s="159"/>
      <c r="G14" s="159"/>
      <c r="H14" s="159"/>
      <c r="I14" s="159"/>
      <c r="J14" s="159"/>
      <c r="K14" s="159"/>
      <c r="L14" s="159"/>
      <c r="M14" s="159"/>
    </row>
    <row r="15" spans="1:13" ht="24.75" customHeight="1">
      <c r="A15" s="159"/>
      <c r="B15" s="159"/>
      <c r="C15" s="159"/>
      <c r="D15" s="159"/>
      <c r="E15" s="159"/>
      <c r="F15" s="159"/>
      <c r="G15" s="159"/>
      <c r="H15" s="159"/>
      <c r="I15" s="159"/>
      <c r="J15" s="159"/>
      <c r="K15" s="159"/>
      <c r="L15" s="159"/>
      <c r="M15" s="159"/>
    </row>
    <row r="16" spans="1:13" ht="12.75">
      <c r="A16" s="115"/>
      <c r="B16" s="115"/>
      <c r="C16" s="115"/>
      <c r="D16" s="115"/>
      <c r="E16" s="115"/>
      <c r="F16" s="115"/>
      <c r="G16" s="115"/>
      <c r="H16" s="115"/>
      <c r="I16" s="115"/>
      <c r="J16" s="115"/>
      <c r="K16" s="115"/>
      <c r="L16" s="115"/>
      <c r="M16" s="115"/>
    </row>
    <row r="17" spans="1:13" ht="13.5" customHeight="1">
      <c r="A17" s="160" t="s">
        <v>0</v>
      </c>
      <c r="B17" s="161" t="s">
        <v>494</v>
      </c>
      <c r="C17" s="161" t="s">
        <v>498</v>
      </c>
      <c r="D17" s="161" t="s">
        <v>495</v>
      </c>
      <c r="E17" s="161" t="s">
        <v>496</v>
      </c>
      <c r="F17" s="161" t="s">
        <v>497</v>
      </c>
      <c r="G17" s="162"/>
      <c r="H17" s="162"/>
      <c r="I17" s="163" t="s">
        <v>502</v>
      </c>
      <c r="J17" s="161" t="s">
        <v>503</v>
      </c>
      <c r="K17" s="164" t="s">
        <v>582</v>
      </c>
      <c r="L17" s="164"/>
      <c r="M17" s="165" t="s">
        <v>499</v>
      </c>
    </row>
    <row r="18" spans="1:13" ht="12.75">
      <c r="A18" s="160"/>
      <c r="B18" s="161"/>
      <c r="C18" s="161"/>
      <c r="D18" s="161"/>
      <c r="E18" s="161"/>
      <c r="F18" s="161"/>
      <c r="G18" s="166" t="s">
        <v>500</v>
      </c>
      <c r="H18" s="166" t="s">
        <v>501</v>
      </c>
      <c r="I18" s="163"/>
      <c r="J18" s="161"/>
      <c r="K18" s="167" t="s">
        <v>504</v>
      </c>
      <c r="L18" s="167" t="s">
        <v>12</v>
      </c>
      <c r="M18" s="165"/>
    </row>
    <row r="19" spans="1:13" ht="12.75">
      <c r="A19" s="168" t="s">
        <v>19</v>
      </c>
      <c r="B19" s="169" t="s">
        <v>583</v>
      </c>
      <c r="C19" s="170" t="s">
        <v>21</v>
      </c>
      <c r="D19" s="171" t="s">
        <v>24</v>
      </c>
      <c r="E19" s="172" t="s">
        <v>127</v>
      </c>
      <c r="F19" s="172" t="s">
        <v>22</v>
      </c>
      <c r="G19" s="173" t="s">
        <v>25</v>
      </c>
      <c r="H19" s="174" t="s">
        <v>26</v>
      </c>
      <c r="I19" s="175">
        <v>0</v>
      </c>
      <c r="J19" s="175">
        <v>0.01</v>
      </c>
      <c r="K19" s="176" t="s">
        <v>27</v>
      </c>
      <c r="L19" s="172" t="s">
        <v>28</v>
      </c>
      <c r="M19" s="177">
        <v>3143133</v>
      </c>
    </row>
    <row r="20" spans="1:13" ht="12.75">
      <c r="A20" s="168" t="s">
        <v>19</v>
      </c>
      <c r="B20" s="178" t="s">
        <v>584</v>
      </c>
      <c r="C20" s="179" t="s">
        <v>37</v>
      </c>
      <c r="D20" s="180" t="s">
        <v>364</v>
      </c>
      <c r="E20" s="181" t="s">
        <v>40</v>
      </c>
      <c r="F20" s="181" t="s">
        <v>22</v>
      </c>
      <c r="G20" s="182" t="s">
        <v>92</v>
      </c>
      <c r="H20" s="183" t="s">
        <v>26</v>
      </c>
      <c r="I20" s="184">
        <v>0.275</v>
      </c>
      <c r="J20" s="184">
        <v>0.275</v>
      </c>
      <c r="K20" s="182" t="s">
        <v>44</v>
      </c>
      <c r="L20" s="181" t="s">
        <v>28</v>
      </c>
      <c r="M20" s="185">
        <v>10156.37702209677</v>
      </c>
    </row>
    <row r="21" spans="1:13" ht="12.75">
      <c r="A21" s="168" t="s">
        <v>19</v>
      </c>
      <c r="B21" s="178" t="s">
        <v>585</v>
      </c>
      <c r="C21" s="179" t="s">
        <v>37</v>
      </c>
      <c r="D21" s="180" t="s">
        <v>364</v>
      </c>
      <c r="E21" s="181" t="s">
        <v>40</v>
      </c>
      <c r="F21" s="182" t="s">
        <v>22</v>
      </c>
      <c r="G21" s="186" t="s">
        <v>92</v>
      </c>
      <c r="H21" s="183" t="s">
        <v>26</v>
      </c>
      <c r="I21" s="184">
        <v>0.6861111111111111</v>
      </c>
      <c r="J21" s="184">
        <v>0.6861111111111111</v>
      </c>
      <c r="K21" s="182" t="s">
        <v>44</v>
      </c>
      <c r="L21" s="181" t="s">
        <v>28</v>
      </c>
      <c r="M21" s="185">
        <v>13554.004622984998</v>
      </c>
    </row>
    <row r="22" spans="1:13" ht="12.75">
      <c r="A22" s="168" t="s">
        <v>19</v>
      </c>
      <c r="B22" s="178" t="s">
        <v>586</v>
      </c>
      <c r="C22" s="179" t="s">
        <v>37</v>
      </c>
      <c r="D22" s="180" t="s">
        <v>364</v>
      </c>
      <c r="E22" s="181" t="s">
        <v>40</v>
      </c>
      <c r="F22" s="182" t="s">
        <v>22</v>
      </c>
      <c r="G22" s="182" t="s">
        <v>92</v>
      </c>
      <c r="H22" s="183" t="s">
        <v>26</v>
      </c>
      <c r="I22" s="184">
        <v>0.7</v>
      </c>
      <c r="J22" s="184">
        <v>0.7</v>
      </c>
      <c r="K22" s="182" t="s">
        <v>44</v>
      </c>
      <c r="L22" s="181" t="s">
        <v>28</v>
      </c>
      <c r="M22" s="185">
        <v>10775.023388646534</v>
      </c>
    </row>
    <row r="23" spans="1:13" ht="12.75">
      <c r="A23" s="168" t="s">
        <v>19</v>
      </c>
      <c r="B23" s="178" t="s">
        <v>587</v>
      </c>
      <c r="C23" s="187" t="s">
        <v>37</v>
      </c>
      <c r="D23" s="180" t="s">
        <v>364</v>
      </c>
      <c r="E23" s="182" t="s">
        <v>40</v>
      </c>
      <c r="F23" s="182" t="s">
        <v>22</v>
      </c>
      <c r="G23" s="182" t="s">
        <v>92</v>
      </c>
      <c r="H23" s="182" t="s">
        <v>26</v>
      </c>
      <c r="I23" s="184">
        <v>0.625</v>
      </c>
      <c r="J23" s="184">
        <v>0.625</v>
      </c>
      <c r="K23" s="182" t="s">
        <v>44</v>
      </c>
      <c r="L23" s="181" t="s">
        <v>28</v>
      </c>
      <c r="M23" s="185">
        <v>8624.650061599981</v>
      </c>
    </row>
    <row r="24" spans="1:13" ht="12.75">
      <c r="A24" s="168" t="s">
        <v>19</v>
      </c>
      <c r="B24" s="178" t="s">
        <v>588</v>
      </c>
      <c r="C24" s="187" t="s">
        <v>37</v>
      </c>
      <c r="D24" s="180" t="s">
        <v>181</v>
      </c>
      <c r="E24" s="182" t="s">
        <v>23</v>
      </c>
      <c r="F24" s="182" t="s">
        <v>22</v>
      </c>
      <c r="G24" s="186" t="s">
        <v>92</v>
      </c>
      <c r="H24" s="182" t="s">
        <v>26</v>
      </c>
      <c r="I24" s="184">
        <v>0.2972222222222223</v>
      </c>
      <c r="J24" s="184">
        <v>0.2972222222222223</v>
      </c>
      <c r="K24" s="182" t="s">
        <v>44</v>
      </c>
      <c r="L24" s="182" t="s">
        <v>28</v>
      </c>
      <c r="M24" s="185">
        <v>22595.686968387035</v>
      </c>
    </row>
    <row r="25" spans="1:13" ht="12.75">
      <c r="A25" s="168" t="s">
        <v>19</v>
      </c>
      <c r="B25" s="178" t="s">
        <v>589</v>
      </c>
      <c r="C25" s="187" t="s">
        <v>37</v>
      </c>
      <c r="D25" s="180" t="s">
        <v>181</v>
      </c>
      <c r="E25" s="182" t="s">
        <v>23</v>
      </c>
      <c r="F25" s="182" t="s">
        <v>38</v>
      </c>
      <c r="G25" s="182" t="s">
        <v>92</v>
      </c>
      <c r="H25" s="182" t="s">
        <v>26</v>
      </c>
      <c r="I25" s="184">
        <v>0.002777777777777778</v>
      </c>
      <c r="J25" s="184">
        <v>0.002777777777777778</v>
      </c>
      <c r="K25" s="182" t="s">
        <v>44</v>
      </c>
      <c r="L25" s="182" t="s">
        <v>28</v>
      </c>
      <c r="M25" s="185">
        <v>131391.9422240778</v>
      </c>
    </row>
    <row r="26" spans="1:13" ht="12.75">
      <c r="A26" s="168" t="s">
        <v>19</v>
      </c>
      <c r="B26" s="178" t="s">
        <v>590</v>
      </c>
      <c r="C26" s="187" t="s">
        <v>37</v>
      </c>
      <c r="D26" s="180" t="s">
        <v>181</v>
      </c>
      <c r="E26" s="182" t="s">
        <v>23</v>
      </c>
      <c r="F26" s="182" t="s">
        <v>38</v>
      </c>
      <c r="G26" s="186" t="s">
        <v>92</v>
      </c>
      <c r="H26" s="182" t="s">
        <v>26</v>
      </c>
      <c r="I26" s="184">
        <v>0.20277777777777778</v>
      </c>
      <c r="J26" s="184">
        <v>0.20277777777777778</v>
      </c>
      <c r="K26" s="182" t="s">
        <v>85</v>
      </c>
      <c r="L26" s="182" t="s">
        <v>28</v>
      </c>
      <c r="M26" s="185">
        <v>63169.20299234509</v>
      </c>
    </row>
    <row r="27" spans="1:13" ht="12.75">
      <c r="A27" s="168" t="s">
        <v>19</v>
      </c>
      <c r="B27" s="178" t="s">
        <v>591</v>
      </c>
      <c r="C27" s="187" t="s">
        <v>37</v>
      </c>
      <c r="D27" s="180" t="s">
        <v>181</v>
      </c>
      <c r="E27" s="182" t="s">
        <v>23</v>
      </c>
      <c r="F27" s="182" t="s">
        <v>38</v>
      </c>
      <c r="G27" s="186" t="s">
        <v>92</v>
      </c>
      <c r="H27" s="182" t="s">
        <v>26</v>
      </c>
      <c r="I27" s="184">
        <v>0.225</v>
      </c>
      <c r="J27" s="184">
        <v>0.225</v>
      </c>
      <c r="K27" s="182" t="s">
        <v>85</v>
      </c>
      <c r="L27" s="182" t="s">
        <v>28</v>
      </c>
      <c r="M27" s="185">
        <v>50535.362030021475</v>
      </c>
    </row>
    <row r="28" spans="1:13" ht="12.75">
      <c r="A28" s="168" t="s">
        <v>19</v>
      </c>
      <c r="B28" s="178" t="s">
        <v>592</v>
      </c>
      <c r="C28" s="187" t="s">
        <v>37</v>
      </c>
      <c r="D28" s="180" t="s">
        <v>181</v>
      </c>
      <c r="E28" s="182" t="s">
        <v>23</v>
      </c>
      <c r="F28" s="182" t="s">
        <v>38</v>
      </c>
      <c r="G28" s="186" t="s">
        <v>92</v>
      </c>
      <c r="H28" s="182" t="s">
        <v>26</v>
      </c>
      <c r="I28" s="184">
        <v>0.2916666666666667</v>
      </c>
      <c r="J28" s="184">
        <v>0.2916666666666667</v>
      </c>
      <c r="K28" s="182" t="s">
        <v>85</v>
      </c>
      <c r="L28" s="182" t="s">
        <v>28</v>
      </c>
      <c r="M28" s="185">
        <v>85910.11606958933</v>
      </c>
    </row>
    <row r="29" spans="1:13" ht="12.75">
      <c r="A29" s="188" t="s">
        <v>19</v>
      </c>
      <c r="B29" s="178" t="s">
        <v>593</v>
      </c>
      <c r="C29" s="187" t="s">
        <v>37</v>
      </c>
      <c r="D29" s="180" t="s">
        <v>181</v>
      </c>
      <c r="E29" s="181" t="s">
        <v>23</v>
      </c>
      <c r="F29" s="182" t="s">
        <v>38</v>
      </c>
      <c r="G29" s="186" t="s">
        <v>92</v>
      </c>
      <c r="H29" s="182" t="s">
        <v>26</v>
      </c>
      <c r="I29" s="184">
        <v>0.005555555555555556</v>
      </c>
      <c r="J29" s="184">
        <v>0.005555555555555556</v>
      </c>
      <c r="K29" s="182" t="s">
        <v>85</v>
      </c>
      <c r="L29" s="182" t="s">
        <v>28</v>
      </c>
      <c r="M29" s="185">
        <v>171820.23213917867</v>
      </c>
    </row>
    <row r="30" spans="1:13" ht="12.75">
      <c r="A30" s="188" t="s">
        <v>19</v>
      </c>
      <c r="B30" s="178" t="s">
        <v>594</v>
      </c>
      <c r="C30" s="187" t="s">
        <v>37</v>
      </c>
      <c r="D30" s="180" t="s">
        <v>181</v>
      </c>
      <c r="E30" s="181" t="s">
        <v>23</v>
      </c>
      <c r="F30" s="182" t="s">
        <v>38</v>
      </c>
      <c r="G30" s="186" t="s">
        <v>92</v>
      </c>
      <c r="H30" s="182" t="s">
        <v>26</v>
      </c>
      <c r="I30" s="184">
        <v>0.1361111111111111</v>
      </c>
      <c r="J30" s="184">
        <v>0.1361111111111111</v>
      </c>
      <c r="K30" s="182" t="s">
        <v>85</v>
      </c>
      <c r="L30" s="182" t="s">
        <v>28</v>
      </c>
      <c r="M30" s="185">
        <v>42955.05803479467</v>
      </c>
    </row>
    <row r="31" spans="1:13" ht="12.75">
      <c r="A31" s="188" t="s">
        <v>19</v>
      </c>
      <c r="B31" s="178" t="s">
        <v>595</v>
      </c>
      <c r="C31" s="187" t="s">
        <v>37</v>
      </c>
      <c r="D31" s="180" t="s">
        <v>120</v>
      </c>
      <c r="E31" s="181" t="s">
        <v>23</v>
      </c>
      <c r="F31" s="182" t="s">
        <v>38</v>
      </c>
      <c r="G31" s="186" t="s">
        <v>92</v>
      </c>
      <c r="H31" s="182" t="s">
        <v>26</v>
      </c>
      <c r="I31" s="184">
        <v>0.24444444444444446</v>
      </c>
      <c r="J31" s="184">
        <v>0.24444444444444446</v>
      </c>
      <c r="K31" s="182" t="s">
        <v>44</v>
      </c>
      <c r="L31" s="182" t="s">
        <v>28</v>
      </c>
      <c r="M31" s="185">
        <v>22740.913077244237</v>
      </c>
    </row>
    <row r="32" spans="1:13" ht="12.75">
      <c r="A32" s="188" t="s">
        <v>19</v>
      </c>
      <c r="B32" s="178" t="s">
        <v>596</v>
      </c>
      <c r="C32" s="187" t="s">
        <v>37</v>
      </c>
      <c r="D32" s="180" t="s">
        <v>215</v>
      </c>
      <c r="E32" s="181" t="s">
        <v>23</v>
      </c>
      <c r="F32" s="182" t="s">
        <v>38</v>
      </c>
      <c r="G32" s="186" t="s">
        <v>92</v>
      </c>
      <c r="H32" s="182" t="s">
        <v>26</v>
      </c>
      <c r="I32" s="184">
        <v>0.002777777777777778</v>
      </c>
      <c r="J32" s="184">
        <v>0.002777777777777778</v>
      </c>
      <c r="K32" s="182" t="s">
        <v>85</v>
      </c>
      <c r="L32" s="182" t="s">
        <v>28</v>
      </c>
      <c r="M32" s="185">
        <v>272890.9569269308</v>
      </c>
    </row>
    <row r="33" spans="1:13" ht="12.75">
      <c r="A33" s="188" t="s">
        <v>19</v>
      </c>
      <c r="B33" s="178" t="s">
        <v>597</v>
      </c>
      <c r="C33" s="187" t="s">
        <v>37</v>
      </c>
      <c r="D33" s="180" t="s">
        <v>215</v>
      </c>
      <c r="E33" s="181" t="s">
        <v>23</v>
      </c>
      <c r="F33" s="182" t="s">
        <v>38</v>
      </c>
      <c r="G33" s="186" t="s">
        <v>92</v>
      </c>
      <c r="H33" s="182" t="s">
        <v>26</v>
      </c>
      <c r="I33" s="184">
        <v>0.002777777777777778</v>
      </c>
      <c r="J33" s="184">
        <v>0.002777777777777778</v>
      </c>
      <c r="K33" s="182" t="s">
        <v>85</v>
      </c>
      <c r="L33" s="182" t="s">
        <v>28</v>
      </c>
      <c r="M33" s="185">
        <v>181927.3046179539</v>
      </c>
    </row>
    <row r="34" spans="1:13" ht="12.75">
      <c r="A34" s="188" t="s">
        <v>19</v>
      </c>
      <c r="B34" s="178" t="s">
        <v>598</v>
      </c>
      <c r="C34" s="187" t="s">
        <v>37</v>
      </c>
      <c r="D34" s="180" t="s">
        <v>338</v>
      </c>
      <c r="E34" s="181" t="s">
        <v>23</v>
      </c>
      <c r="F34" s="182" t="s">
        <v>38</v>
      </c>
      <c r="G34" s="186" t="s">
        <v>92</v>
      </c>
      <c r="H34" s="182" t="s">
        <v>26</v>
      </c>
      <c r="I34" s="184">
        <v>0.016666666666666666</v>
      </c>
      <c r="J34" s="184">
        <v>0.016666666666666666</v>
      </c>
      <c r="K34" s="182" t="s">
        <v>85</v>
      </c>
      <c r="L34" s="182" t="s">
        <v>28</v>
      </c>
      <c r="M34" s="185">
        <v>80856.57983020172</v>
      </c>
    </row>
    <row r="35" spans="1:13" ht="12.75">
      <c r="A35" s="188" t="s">
        <v>19</v>
      </c>
      <c r="B35" s="178" t="s">
        <v>599</v>
      </c>
      <c r="C35" s="187" t="s">
        <v>37</v>
      </c>
      <c r="D35" s="180" t="s">
        <v>221</v>
      </c>
      <c r="E35" s="181" t="s">
        <v>23</v>
      </c>
      <c r="F35" s="182" t="s">
        <v>38</v>
      </c>
      <c r="G35" s="186" t="s">
        <v>92</v>
      </c>
      <c r="H35" s="182" t="s">
        <v>26</v>
      </c>
      <c r="I35" s="184">
        <v>0.016666666666666666</v>
      </c>
      <c r="J35" s="184">
        <v>0.016666666666666666</v>
      </c>
      <c r="K35" s="182" t="s">
        <v>85</v>
      </c>
      <c r="L35" s="182" t="s">
        <v>28</v>
      </c>
      <c r="M35" s="185">
        <v>88436.88418928314</v>
      </c>
    </row>
    <row r="36" spans="1:13" ht="12.75">
      <c r="A36" s="188" t="s">
        <v>19</v>
      </c>
      <c r="B36" s="178" t="s">
        <v>600</v>
      </c>
      <c r="C36" s="187" t="s">
        <v>37</v>
      </c>
      <c r="D36" s="180" t="s">
        <v>299</v>
      </c>
      <c r="E36" s="181" t="s">
        <v>23</v>
      </c>
      <c r="F36" s="182" t="s">
        <v>38</v>
      </c>
      <c r="G36" s="186" t="s">
        <v>92</v>
      </c>
      <c r="H36" s="182" t="s">
        <v>26</v>
      </c>
      <c r="I36" s="184">
        <v>0.17777777777777778</v>
      </c>
      <c r="J36" s="184">
        <v>0.17777777777777778</v>
      </c>
      <c r="K36" s="182" t="s">
        <v>85</v>
      </c>
      <c r="L36" s="182" t="s">
        <v>28</v>
      </c>
      <c r="M36" s="185">
        <v>35374.753675713255</v>
      </c>
    </row>
    <row r="37" spans="1:13" ht="12.75">
      <c r="A37" s="188" t="s">
        <v>19</v>
      </c>
      <c r="B37" s="178" t="s">
        <v>601</v>
      </c>
      <c r="C37" s="187" t="s">
        <v>37</v>
      </c>
      <c r="D37" s="180" t="s">
        <v>299</v>
      </c>
      <c r="E37" s="181" t="s">
        <v>23</v>
      </c>
      <c r="F37" s="182" t="s">
        <v>38</v>
      </c>
      <c r="G37" s="186" t="s">
        <v>92</v>
      </c>
      <c r="H37" s="182" t="s">
        <v>26</v>
      </c>
      <c r="I37" s="184">
        <v>0.09722222222222224</v>
      </c>
      <c r="J37" s="184">
        <v>0.09722222222222224</v>
      </c>
      <c r="K37" s="182" t="s">
        <v>85</v>
      </c>
      <c r="L37" s="182" t="s">
        <v>28</v>
      </c>
      <c r="M37" s="185">
        <v>50535.36239387607</v>
      </c>
    </row>
    <row r="38" spans="1:13" ht="12.75">
      <c r="A38" s="188" t="s">
        <v>19</v>
      </c>
      <c r="B38" s="178" t="s">
        <v>602</v>
      </c>
      <c r="C38" s="187" t="s">
        <v>37</v>
      </c>
      <c r="D38" s="180" t="s">
        <v>215</v>
      </c>
      <c r="E38" s="181" t="s">
        <v>23</v>
      </c>
      <c r="F38" s="182" t="s">
        <v>38</v>
      </c>
      <c r="G38" s="186" t="s">
        <v>92</v>
      </c>
      <c r="H38" s="182" t="s">
        <v>26</v>
      </c>
      <c r="I38" s="184">
        <v>0.002777777777777778</v>
      </c>
      <c r="J38" s="184">
        <v>0.002777777777777778</v>
      </c>
      <c r="K38" s="182" t="s">
        <v>85</v>
      </c>
      <c r="L38" s="182" t="s">
        <v>28</v>
      </c>
      <c r="M38" s="185">
        <v>126338.40598469018</v>
      </c>
    </row>
    <row r="39" spans="1:13" ht="12.75">
      <c r="A39" s="188" t="s">
        <v>19</v>
      </c>
      <c r="B39" s="178" t="s">
        <v>603</v>
      </c>
      <c r="C39" s="187" t="s">
        <v>37</v>
      </c>
      <c r="D39" s="180" t="s">
        <v>215</v>
      </c>
      <c r="E39" s="181" t="s">
        <v>23</v>
      </c>
      <c r="F39" s="182" t="s">
        <v>38</v>
      </c>
      <c r="G39" s="186" t="s">
        <v>92</v>
      </c>
      <c r="H39" s="182" t="s">
        <v>26</v>
      </c>
      <c r="I39" s="184">
        <v>0.002777777777777778</v>
      </c>
      <c r="J39" s="184">
        <v>0.002777777777777778</v>
      </c>
      <c r="K39" s="182" t="s">
        <v>85</v>
      </c>
      <c r="L39" s="182" t="s">
        <v>28</v>
      </c>
      <c r="M39" s="185">
        <v>162723.86690828096</v>
      </c>
    </row>
    <row r="40" spans="1:13" ht="12.75">
      <c r="A40" s="188" t="s">
        <v>19</v>
      </c>
      <c r="B40" s="178" t="s">
        <v>604</v>
      </c>
      <c r="C40" s="187" t="s">
        <v>37</v>
      </c>
      <c r="D40" s="180" t="s">
        <v>215</v>
      </c>
      <c r="E40" s="181" t="s">
        <v>23</v>
      </c>
      <c r="F40" s="182" t="s">
        <v>38</v>
      </c>
      <c r="G40" s="186" t="s">
        <v>92</v>
      </c>
      <c r="H40" s="182" t="s">
        <v>26</v>
      </c>
      <c r="I40" s="184">
        <v>0.08888888888888889</v>
      </c>
      <c r="J40" s="184">
        <v>0.08888888888888889</v>
      </c>
      <c r="K40" s="182" t="s">
        <v>85</v>
      </c>
      <c r="L40" s="182" t="s">
        <v>28</v>
      </c>
      <c r="M40" s="185">
        <v>25267.681196938036</v>
      </c>
    </row>
    <row r="41" spans="1:13" ht="12.75">
      <c r="A41" s="188" t="s">
        <v>19</v>
      </c>
      <c r="B41" s="178" t="s">
        <v>605</v>
      </c>
      <c r="C41" s="187" t="s">
        <v>37</v>
      </c>
      <c r="D41" s="180" t="s">
        <v>364</v>
      </c>
      <c r="E41" s="181" t="s">
        <v>23</v>
      </c>
      <c r="F41" s="182" t="s">
        <v>38</v>
      </c>
      <c r="G41" s="186" t="s">
        <v>92</v>
      </c>
      <c r="H41" s="182" t="s">
        <v>26</v>
      </c>
      <c r="I41" s="184">
        <v>0.005555555555555556</v>
      </c>
      <c r="J41" s="184">
        <v>0.005555555555555556</v>
      </c>
      <c r="K41" s="182" t="s">
        <v>85</v>
      </c>
      <c r="L41" s="182" t="s">
        <v>28</v>
      </c>
      <c r="M41" s="185">
        <v>75803.04359081412</v>
      </c>
    </row>
    <row r="42" spans="1:13" ht="12.75">
      <c r="A42" s="188" t="s">
        <v>19</v>
      </c>
      <c r="B42" s="178" t="s">
        <v>606</v>
      </c>
      <c r="C42" s="187" t="s">
        <v>37</v>
      </c>
      <c r="D42" s="180" t="s">
        <v>364</v>
      </c>
      <c r="E42" s="181" t="s">
        <v>23</v>
      </c>
      <c r="F42" s="182" t="s">
        <v>38</v>
      </c>
      <c r="G42" s="186" t="s">
        <v>92</v>
      </c>
      <c r="H42" s="182" t="s">
        <v>26</v>
      </c>
      <c r="I42" s="184">
        <v>0.24444444444444446</v>
      </c>
      <c r="J42" s="184">
        <v>0.24444444444444446</v>
      </c>
      <c r="K42" s="182" t="s">
        <v>85</v>
      </c>
      <c r="L42" s="182" t="s">
        <v>28</v>
      </c>
      <c r="M42" s="185">
        <v>50535.36239387607</v>
      </c>
    </row>
    <row r="43" spans="1:13" ht="12.75">
      <c r="A43" s="188" t="s">
        <v>19</v>
      </c>
      <c r="B43" s="178" t="s">
        <v>607</v>
      </c>
      <c r="C43" s="187" t="s">
        <v>37</v>
      </c>
      <c r="D43" s="180" t="s">
        <v>364</v>
      </c>
      <c r="E43" s="181" t="s">
        <v>23</v>
      </c>
      <c r="F43" s="182" t="s">
        <v>38</v>
      </c>
      <c r="G43" s="186" t="s">
        <v>92</v>
      </c>
      <c r="H43" s="182" t="s">
        <v>26</v>
      </c>
      <c r="I43" s="184">
        <v>0.6055555555555555</v>
      </c>
      <c r="J43" s="184">
        <v>0.6055555555555555</v>
      </c>
      <c r="K43" s="182" t="s">
        <v>85</v>
      </c>
      <c r="L43" s="182" t="s">
        <v>28</v>
      </c>
      <c r="M43" s="185">
        <v>50535.36239387607</v>
      </c>
    </row>
    <row r="44" spans="1:13" ht="12.75">
      <c r="A44" s="188" t="s">
        <v>19</v>
      </c>
      <c r="B44" s="178" t="s">
        <v>608</v>
      </c>
      <c r="C44" s="187" t="s">
        <v>37</v>
      </c>
      <c r="D44" s="180" t="s">
        <v>364</v>
      </c>
      <c r="E44" s="181" t="s">
        <v>23</v>
      </c>
      <c r="F44" s="182" t="s">
        <v>38</v>
      </c>
      <c r="G44" s="186" t="s">
        <v>92</v>
      </c>
      <c r="H44" s="182" t="s">
        <v>26</v>
      </c>
      <c r="I44" s="184">
        <v>0.5111111111111112</v>
      </c>
      <c r="J44" s="184">
        <v>0.5111111111111112</v>
      </c>
      <c r="K44" s="182" t="s">
        <v>85</v>
      </c>
      <c r="L44" s="182" t="s">
        <v>28</v>
      </c>
      <c r="M44" s="185">
        <v>50535.36239387607</v>
      </c>
    </row>
    <row r="45" spans="1:13" ht="12.75">
      <c r="A45" s="188" t="s">
        <v>19</v>
      </c>
      <c r="B45" s="178" t="s">
        <v>609</v>
      </c>
      <c r="C45" s="187" t="s">
        <v>37</v>
      </c>
      <c r="D45" s="180" t="s">
        <v>364</v>
      </c>
      <c r="E45" s="181" t="s">
        <v>23</v>
      </c>
      <c r="F45" s="182" t="s">
        <v>38</v>
      </c>
      <c r="G45" s="186" t="s">
        <v>92</v>
      </c>
      <c r="H45" s="182" t="s">
        <v>26</v>
      </c>
      <c r="I45" s="184">
        <v>0.861111111111111</v>
      </c>
      <c r="J45" s="184">
        <v>0.861111111111111</v>
      </c>
      <c r="K45" s="182" t="s">
        <v>85</v>
      </c>
      <c r="L45" s="182" t="s">
        <v>28</v>
      </c>
      <c r="M45" s="185">
        <v>50535.36239387607</v>
      </c>
    </row>
    <row r="46" spans="1:13" ht="12.75">
      <c r="A46" s="188" t="s">
        <v>19</v>
      </c>
      <c r="B46" s="178" t="s">
        <v>610</v>
      </c>
      <c r="C46" s="187" t="s">
        <v>37</v>
      </c>
      <c r="D46" s="180" t="s">
        <v>250</v>
      </c>
      <c r="E46" s="181" t="s">
        <v>23</v>
      </c>
      <c r="F46" s="182" t="s">
        <v>38</v>
      </c>
      <c r="G46" s="186" t="s">
        <v>92</v>
      </c>
      <c r="H46" s="182" t="s">
        <v>26</v>
      </c>
      <c r="I46" s="184">
        <v>0.002777777777777778</v>
      </c>
      <c r="J46" s="184">
        <v>0.002777777777777778</v>
      </c>
      <c r="K46" s="182" t="s">
        <v>85</v>
      </c>
      <c r="L46" s="182" t="s">
        <v>28</v>
      </c>
      <c r="M46" s="185">
        <v>159186.39154070962</v>
      </c>
    </row>
    <row r="47" spans="1:13" ht="12.75">
      <c r="A47" s="188" t="s">
        <v>19</v>
      </c>
      <c r="B47" s="178" t="s">
        <v>611</v>
      </c>
      <c r="C47" s="187" t="s">
        <v>37</v>
      </c>
      <c r="D47" s="180" t="s">
        <v>250</v>
      </c>
      <c r="E47" s="181" t="s">
        <v>23</v>
      </c>
      <c r="F47" s="182" t="s">
        <v>38</v>
      </c>
      <c r="G47" s="186" t="s">
        <v>92</v>
      </c>
      <c r="H47" s="182" t="s">
        <v>26</v>
      </c>
      <c r="I47" s="184">
        <v>0.10555555555555557</v>
      </c>
      <c r="J47" s="184">
        <v>0.10555555555555557</v>
      </c>
      <c r="K47" s="182" t="s">
        <v>85</v>
      </c>
      <c r="L47" s="182" t="s">
        <v>28</v>
      </c>
      <c r="M47" s="185">
        <v>50535.36239387607</v>
      </c>
    </row>
    <row r="48" spans="1:13" ht="12.75">
      <c r="A48" s="188" t="s">
        <v>19</v>
      </c>
      <c r="B48" s="178" t="s">
        <v>612</v>
      </c>
      <c r="C48" s="187" t="s">
        <v>37</v>
      </c>
      <c r="D48" s="180" t="s">
        <v>250</v>
      </c>
      <c r="E48" s="181" t="s">
        <v>23</v>
      </c>
      <c r="F48" s="182" t="s">
        <v>38</v>
      </c>
      <c r="G48" s="186" t="s">
        <v>92</v>
      </c>
      <c r="H48" s="182" t="s">
        <v>26</v>
      </c>
      <c r="I48" s="184">
        <v>0.008333333333333335</v>
      </c>
      <c r="J48" s="184">
        <v>0.008333333333333335</v>
      </c>
      <c r="K48" s="182" t="s">
        <v>85</v>
      </c>
      <c r="L48" s="182" t="s">
        <v>28</v>
      </c>
      <c r="M48" s="185">
        <v>32847.98555601945</v>
      </c>
    </row>
    <row r="49" spans="1:13" ht="12.75">
      <c r="A49" s="188" t="s">
        <v>19</v>
      </c>
      <c r="B49" s="178" t="s">
        <v>613</v>
      </c>
      <c r="C49" s="187" t="s">
        <v>37</v>
      </c>
      <c r="D49" s="180" t="s">
        <v>250</v>
      </c>
      <c r="E49" s="181" t="s">
        <v>23</v>
      </c>
      <c r="F49" s="182" t="s">
        <v>38</v>
      </c>
      <c r="G49" s="186" t="s">
        <v>92</v>
      </c>
      <c r="H49" s="182" t="s">
        <v>26</v>
      </c>
      <c r="I49" s="184">
        <v>0.225</v>
      </c>
      <c r="J49" s="184">
        <v>0.225</v>
      </c>
      <c r="K49" s="182" t="s">
        <v>85</v>
      </c>
      <c r="L49" s="182" t="s">
        <v>28</v>
      </c>
      <c r="M49" s="185">
        <v>126338.40598469018</v>
      </c>
    </row>
    <row r="50" spans="1:13" ht="12.75">
      <c r="A50" s="188" t="s">
        <v>19</v>
      </c>
      <c r="B50" s="178" t="s">
        <v>614</v>
      </c>
      <c r="C50" s="187" t="s">
        <v>37</v>
      </c>
      <c r="D50" s="180" t="s">
        <v>250</v>
      </c>
      <c r="E50" s="181" t="s">
        <v>23</v>
      </c>
      <c r="F50" s="182" t="s">
        <v>38</v>
      </c>
      <c r="G50" s="186" t="s">
        <v>92</v>
      </c>
      <c r="H50" s="182" t="s">
        <v>26</v>
      </c>
      <c r="I50" s="184">
        <v>0.4666666666666667</v>
      </c>
      <c r="J50" s="184">
        <v>0.4666666666666667</v>
      </c>
      <c r="K50" s="182" t="s">
        <v>85</v>
      </c>
      <c r="L50" s="182" t="s">
        <v>28</v>
      </c>
      <c r="M50" s="185">
        <v>25267.681196938036</v>
      </c>
    </row>
    <row r="51" spans="1:13" ht="12.75">
      <c r="A51" s="188" t="s">
        <v>19</v>
      </c>
      <c r="B51" s="178" t="s">
        <v>615</v>
      </c>
      <c r="C51" s="187" t="s">
        <v>37</v>
      </c>
      <c r="D51" s="180" t="s">
        <v>250</v>
      </c>
      <c r="E51" s="181" t="s">
        <v>23</v>
      </c>
      <c r="F51" s="182" t="s">
        <v>38</v>
      </c>
      <c r="G51" s="186" t="s">
        <v>92</v>
      </c>
      <c r="H51" s="182" t="s">
        <v>26</v>
      </c>
      <c r="I51" s="184">
        <v>0.2611111111111112</v>
      </c>
      <c r="J51" s="184">
        <v>0.2611111111111112</v>
      </c>
      <c r="K51" s="182" t="s">
        <v>85</v>
      </c>
      <c r="L51" s="182" t="s">
        <v>28</v>
      </c>
      <c r="M51" s="185">
        <v>101070.72478775214</v>
      </c>
    </row>
    <row r="52" spans="1:13" ht="12.75">
      <c r="A52" s="188" t="s">
        <v>19</v>
      </c>
      <c r="B52" s="178" t="s">
        <v>616</v>
      </c>
      <c r="C52" s="187" t="s">
        <v>37</v>
      </c>
      <c r="D52" s="180" t="s">
        <v>250</v>
      </c>
      <c r="E52" s="181" t="s">
        <v>23</v>
      </c>
      <c r="F52" s="182" t="s">
        <v>38</v>
      </c>
      <c r="G52" s="186" t="s">
        <v>92</v>
      </c>
      <c r="H52" s="182" t="s">
        <v>26</v>
      </c>
      <c r="I52" s="184">
        <v>0.08888888888888889</v>
      </c>
      <c r="J52" s="184">
        <v>0.08888888888888889</v>
      </c>
      <c r="K52" s="182" t="s">
        <v>85</v>
      </c>
      <c r="L52" s="182" t="s">
        <v>28</v>
      </c>
      <c r="M52" s="185">
        <v>101070.72478775214</v>
      </c>
    </row>
    <row r="53" spans="1:13" ht="12.75">
      <c r="A53" s="188" t="s">
        <v>19</v>
      </c>
      <c r="B53" s="178" t="s">
        <v>617</v>
      </c>
      <c r="C53" s="187" t="s">
        <v>37</v>
      </c>
      <c r="D53" s="180" t="s">
        <v>250</v>
      </c>
      <c r="E53" s="181" t="s">
        <v>23</v>
      </c>
      <c r="F53" s="182" t="s">
        <v>38</v>
      </c>
      <c r="G53" s="186" t="s">
        <v>92</v>
      </c>
      <c r="H53" s="182" t="s">
        <v>26</v>
      </c>
      <c r="I53" s="184">
        <v>0.16111111111111112</v>
      </c>
      <c r="J53" s="184">
        <v>0.16111111111111112</v>
      </c>
      <c r="K53" s="182" t="s">
        <v>85</v>
      </c>
      <c r="L53" s="182" t="s">
        <v>28</v>
      </c>
      <c r="M53" s="185">
        <v>35375.872604439704</v>
      </c>
    </row>
    <row r="54" spans="1:13" ht="12.75">
      <c r="A54" s="188" t="s">
        <v>19</v>
      </c>
      <c r="B54" s="178" t="s">
        <v>618</v>
      </c>
      <c r="C54" s="187" t="s">
        <v>37</v>
      </c>
      <c r="D54" s="180" t="s">
        <v>250</v>
      </c>
      <c r="E54" s="181" t="s">
        <v>23</v>
      </c>
      <c r="F54" s="182" t="s">
        <v>38</v>
      </c>
      <c r="G54" s="186" t="s">
        <v>92</v>
      </c>
      <c r="H54" s="182" t="s">
        <v>26</v>
      </c>
      <c r="I54" s="184">
        <v>0.019444444444444445</v>
      </c>
      <c r="J54" s="184">
        <v>0.019444444444444445</v>
      </c>
      <c r="K54" s="182" t="s">
        <v>85</v>
      </c>
      <c r="L54" s="182" t="s">
        <v>28</v>
      </c>
      <c r="M54" s="185">
        <v>75803.04359081412</v>
      </c>
    </row>
    <row r="55" spans="1:13" ht="12.75">
      <c r="A55" s="188" t="s">
        <v>19</v>
      </c>
      <c r="B55" s="178" t="s">
        <v>619</v>
      </c>
      <c r="C55" s="187" t="s">
        <v>37</v>
      </c>
      <c r="D55" s="180" t="s">
        <v>337</v>
      </c>
      <c r="E55" s="181" t="s">
        <v>23</v>
      </c>
      <c r="F55" s="182" t="s">
        <v>38</v>
      </c>
      <c r="G55" s="186" t="s">
        <v>92</v>
      </c>
      <c r="H55" s="182" t="s">
        <v>26</v>
      </c>
      <c r="I55" s="184">
        <v>0.20555555555555557</v>
      </c>
      <c r="J55" s="184">
        <v>0.20555555555555557</v>
      </c>
      <c r="K55" s="182" t="s">
        <v>44</v>
      </c>
      <c r="L55" s="182" t="s">
        <v>28</v>
      </c>
      <c r="M55" s="185">
        <v>50534.85053635099</v>
      </c>
    </row>
    <row r="56" spans="1:13" ht="12.75">
      <c r="A56" s="188" t="s">
        <v>19</v>
      </c>
      <c r="B56" s="178" t="s">
        <v>620</v>
      </c>
      <c r="C56" s="187" t="s">
        <v>37</v>
      </c>
      <c r="D56" s="180" t="s">
        <v>337</v>
      </c>
      <c r="E56" s="181" t="s">
        <v>23</v>
      </c>
      <c r="F56" s="182" t="s">
        <v>38</v>
      </c>
      <c r="G56" s="186" t="s">
        <v>92</v>
      </c>
      <c r="H56" s="182" t="s">
        <v>26</v>
      </c>
      <c r="I56" s="184">
        <v>0.2166666666666667</v>
      </c>
      <c r="J56" s="184">
        <v>0.2166666666666667</v>
      </c>
      <c r="K56" s="182" t="s">
        <v>44</v>
      </c>
      <c r="L56" s="182" t="s">
        <v>28</v>
      </c>
      <c r="M56" s="185">
        <v>48008.59427418227</v>
      </c>
    </row>
    <row r="57" spans="1:13" ht="12.75">
      <c r="A57" s="188" t="s">
        <v>19</v>
      </c>
      <c r="B57" s="178" t="s">
        <v>621</v>
      </c>
      <c r="C57" s="187" t="s">
        <v>37</v>
      </c>
      <c r="D57" s="180" t="s">
        <v>250</v>
      </c>
      <c r="E57" s="181" t="s">
        <v>23</v>
      </c>
      <c r="F57" s="182" t="s">
        <v>38</v>
      </c>
      <c r="G57" s="186" t="s">
        <v>92</v>
      </c>
      <c r="H57" s="182" t="s">
        <v>26</v>
      </c>
      <c r="I57" s="184">
        <v>0.002777777777777778</v>
      </c>
      <c r="J57" s="184">
        <v>0.002777777777777778</v>
      </c>
      <c r="K57" s="182" t="s">
        <v>85</v>
      </c>
      <c r="L57" s="182" t="s">
        <v>28</v>
      </c>
      <c r="M57" s="185">
        <v>275417.7250466246</v>
      </c>
    </row>
    <row r="58" spans="1:13" ht="12.75">
      <c r="A58" s="188" t="s">
        <v>19</v>
      </c>
      <c r="B58" s="178" t="s">
        <v>622</v>
      </c>
      <c r="C58" s="187" t="s">
        <v>37</v>
      </c>
      <c r="D58" s="180" t="s">
        <v>250</v>
      </c>
      <c r="E58" s="181" t="s">
        <v>23</v>
      </c>
      <c r="F58" s="182" t="s">
        <v>38</v>
      </c>
      <c r="G58" s="186" t="s">
        <v>92</v>
      </c>
      <c r="H58" s="182" t="s">
        <v>26</v>
      </c>
      <c r="I58" s="184">
        <v>0.10555555555555557</v>
      </c>
      <c r="J58" s="184">
        <v>0.10555555555555557</v>
      </c>
      <c r="K58" s="182" t="s">
        <v>85</v>
      </c>
      <c r="L58" s="182" t="s">
        <v>28</v>
      </c>
      <c r="M58" s="185">
        <v>37901.52179540706</v>
      </c>
    </row>
    <row r="59" spans="1:13" ht="12.75">
      <c r="A59" s="188" t="s">
        <v>19</v>
      </c>
      <c r="B59" s="178" t="s">
        <v>623</v>
      </c>
      <c r="C59" s="187" t="s">
        <v>37</v>
      </c>
      <c r="D59" s="180" t="s">
        <v>250</v>
      </c>
      <c r="E59" s="181" t="s">
        <v>23</v>
      </c>
      <c r="F59" s="182" t="s">
        <v>38</v>
      </c>
      <c r="G59" s="186" t="s">
        <v>92</v>
      </c>
      <c r="H59" s="182" t="s">
        <v>26</v>
      </c>
      <c r="I59" s="184">
        <v>0.10833333333333335</v>
      </c>
      <c r="J59" s="184">
        <v>0.10833333333333335</v>
      </c>
      <c r="K59" s="182" t="s">
        <v>85</v>
      </c>
      <c r="L59" s="182" t="s">
        <v>28</v>
      </c>
      <c r="M59" s="185">
        <v>35374.753675713255</v>
      </c>
    </row>
    <row r="60" spans="1:13" ht="12.75">
      <c r="A60" s="188" t="s">
        <v>19</v>
      </c>
      <c r="B60" s="178" t="s">
        <v>624</v>
      </c>
      <c r="C60" s="187" t="s">
        <v>37</v>
      </c>
      <c r="D60" s="180" t="s">
        <v>250</v>
      </c>
      <c r="E60" s="181" t="s">
        <v>23</v>
      </c>
      <c r="F60" s="182" t="s">
        <v>38</v>
      </c>
      <c r="G60" s="182" t="s">
        <v>92</v>
      </c>
      <c r="H60" s="182" t="s">
        <v>26</v>
      </c>
      <c r="I60" s="184">
        <v>0.1361111111111111</v>
      </c>
      <c r="J60" s="184">
        <v>0.1361111111111111</v>
      </c>
      <c r="K60" s="182" t="s">
        <v>85</v>
      </c>
      <c r="L60" s="182" t="s">
        <v>28</v>
      </c>
      <c r="M60" s="185">
        <v>55588.898633263685</v>
      </c>
    </row>
    <row r="61" spans="1:13" ht="12.75">
      <c r="A61" s="188" t="s">
        <v>19</v>
      </c>
      <c r="B61" s="178" t="s">
        <v>625</v>
      </c>
      <c r="C61" s="187" t="s">
        <v>37</v>
      </c>
      <c r="D61" s="180" t="s">
        <v>250</v>
      </c>
      <c r="E61" s="181" t="s">
        <v>23</v>
      </c>
      <c r="F61" s="182" t="s">
        <v>38</v>
      </c>
      <c r="G61" s="182" t="s">
        <v>92</v>
      </c>
      <c r="H61" s="182" t="s">
        <v>26</v>
      </c>
      <c r="I61" s="184">
        <v>0.14166666666666666</v>
      </c>
      <c r="J61" s="184">
        <v>0.14166666666666666</v>
      </c>
      <c r="K61" s="182" t="s">
        <v>85</v>
      </c>
      <c r="L61" s="182" t="s">
        <v>28</v>
      </c>
      <c r="M61" s="185">
        <v>45481.82615448847</v>
      </c>
    </row>
    <row r="62" spans="1:13" ht="12.75">
      <c r="A62" s="188" t="s">
        <v>19</v>
      </c>
      <c r="B62" s="178" t="s">
        <v>626</v>
      </c>
      <c r="C62" s="187" t="s">
        <v>37</v>
      </c>
      <c r="D62" s="180" t="s">
        <v>250</v>
      </c>
      <c r="E62" s="181" t="s">
        <v>23</v>
      </c>
      <c r="F62" s="182" t="s">
        <v>38</v>
      </c>
      <c r="G62" s="182" t="s">
        <v>92</v>
      </c>
      <c r="H62" s="182" t="s">
        <v>26</v>
      </c>
      <c r="I62" s="184">
        <v>0.041666666666666664</v>
      </c>
      <c r="J62" s="184">
        <v>0.041666666666666664</v>
      </c>
      <c r="K62" s="182" t="s">
        <v>85</v>
      </c>
      <c r="L62" s="182" t="s">
        <v>28</v>
      </c>
      <c r="M62" s="185">
        <v>10107.072478775215</v>
      </c>
    </row>
    <row r="63" spans="1:13" ht="12.75">
      <c r="A63" s="188" t="s">
        <v>19</v>
      </c>
      <c r="B63" s="178" t="s">
        <v>627</v>
      </c>
      <c r="C63" s="187" t="s">
        <v>37</v>
      </c>
      <c r="D63" s="180" t="s">
        <v>250</v>
      </c>
      <c r="E63" s="181" t="s">
        <v>23</v>
      </c>
      <c r="F63" s="182" t="s">
        <v>38</v>
      </c>
      <c r="G63" s="182" t="s">
        <v>92</v>
      </c>
      <c r="H63" s="182" t="s">
        <v>26</v>
      </c>
      <c r="I63" s="184">
        <v>0.15555555555555556</v>
      </c>
      <c r="J63" s="184">
        <v>0.15555555555555556</v>
      </c>
      <c r="K63" s="182" t="s">
        <v>85</v>
      </c>
      <c r="L63" s="182" t="s">
        <v>28</v>
      </c>
      <c r="M63" s="185">
        <v>35374.753675713255</v>
      </c>
    </row>
    <row r="64" spans="1:13" ht="12.75">
      <c r="A64" s="188" t="s">
        <v>19</v>
      </c>
      <c r="B64" s="178" t="s">
        <v>628</v>
      </c>
      <c r="C64" s="187" t="s">
        <v>37</v>
      </c>
      <c r="D64" s="180" t="s">
        <v>288</v>
      </c>
      <c r="E64" s="181" t="s">
        <v>23</v>
      </c>
      <c r="F64" s="182" t="s">
        <v>38</v>
      </c>
      <c r="G64" s="182" t="s">
        <v>92</v>
      </c>
      <c r="H64" s="182" t="s">
        <v>26</v>
      </c>
      <c r="I64" s="184">
        <v>0.4083333333333333</v>
      </c>
      <c r="J64" s="184">
        <v>0.4083333333333333</v>
      </c>
      <c r="K64" s="182" t="s">
        <v>44</v>
      </c>
      <c r="L64" s="182" t="s">
        <v>28</v>
      </c>
      <c r="M64" s="185">
        <v>88436.88418928314</v>
      </c>
    </row>
    <row r="65" spans="1:13" ht="12.75">
      <c r="A65" s="188" t="s">
        <v>19</v>
      </c>
      <c r="B65" s="178" t="s">
        <v>629</v>
      </c>
      <c r="C65" s="187" t="s">
        <v>37</v>
      </c>
      <c r="D65" s="180" t="s">
        <v>329</v>
      </c>
      <c r="E65" s="181" t="s">
        <v>23</v>
      </c>
      <c r="F65" s="182" t="s">
        <v>38</v>
      </c>
      <c r="G65" s="182" t="s">
        <v>92</v>
      </c>
      <c r="H65" s="182" t="s">
        <v>26</v>
      </c>
      <c r="I65" s="184">
        <v>0.022222222222222223</v>
      </c>
      <c r="J65" s="184">
        <v>0.022222222222222223</v>
      </c>
      <c r="K65" s="182" t="s">
        <v>85</v>
      </c>
      <c r="L65" s="182" t="s">
        <v>28</v>
      </c>
      <c r="M65" s="185">
        <v>25267.681196938036</v>
      </c>
    </row>
    <row r="66" spans="1:13" ht="12.75">
      <c r="A66" s="188" t="s">
        <v>19</v>
      </c>
      <c r="B66" s="178" t="s">
        <v>630</v>
      </c>
      <c r="C66" s="187" t="s">
        <v>37</v>
      </c>
      <c r="D66" s="180" t="s">
        <v>329</v>
      </c>
      <c r="E66" s="181" t="s">
        <v>23</v>
      </c>
      <c r="F66" s="182" t="s">
        <v>38</v>
      </c>
      <c r="G66" s="182" t="s">
        <v>92</v>
      </c>
      <c r="H66" s="182" t="s">
        <v>26</v>
      </c>
      <c r="I66" s="184">
        <v>0.08611111111111111</v>
      </c>
      <c r="J66" s="184">
        <v>0.08611111111111111</v>
      </c>
      <c r="K66" s="182" t="s">
        <v>85</v>
      </c>
      <c r="L66" s="182" t="s">
        <v>28</v>
      </c>
      <c r="M66" s="185">
        <v>25267.681196938036</v>
      </c>
    </row>
    <row r="67" spans="1:13" ht="12.75">
      <c r="A67" s="188" t="s">
        <v>19</v>
      </c>
      <c r="B67" s="178" t="s">
        <v>631</v>
      </c>
      <c r="C67" s="187" t="s">
        <v>37</v>
      </c>
      <c r="D67" s="180" t="s">
        <v>329</v>
      </c>
      <c r="E67" s="181" t="s">
        <v>23</v>
      </c>
      <c r="F67" s="182" t="s">
        <v>38</v>
      </c>
      <c r="G67" s="182" t="s">
        <v>92</v>
      </c>
      <c r="H67" s="182" t="s">
        <v>26</v>
      </c>
      <c r="I67" s="184">
        <v>0.14166666666666666</v>
      </c>
      <c r="J67" s="184">
        <v>0.14166666666666666</v>
      </c>
      <c r="K67" s="182" t="s">
        <v>85</v>
      </c>
      <c r="L67" s="182" t="s">
        <v>28</v>
      </c>
      <c r="M67" s="185">
        <v>15160.608718162823</v>
      </c>
    </row>
    <row r="68" spans="1:13" ht="12.75">
      <c r="A68" s="188" t="s">
        <v>19</v>
      </c>
      <c r="B68" s="178" t="s">
        <v>632</v>
      </c>
      <c r="C68" s="187" t="s">
        <v>37</v>
      </c>
      <c r="D68" s="180" t="s">
        <v>337</v>
      </c>
      <c r="E68" s="181" t="s">
        <v>23</v>
      </c>
      <c r="F68" s="182" t="s">
        <v>38</v>
      </c>
      <c r="G68" s="182" t="s">
        <v>92</v>
      </c>
      <c r="H68" s="182" t="s">
        <v>26</v>
      </c>
      <c r="I68" s="184">
        <v>0.10277777777777777</v>
      </c>
      <c r="J68" s="184">
        <v>0.10277777777777777</v>
      </c>
      <c r="K68" s="182" t="s">
        <v>85</v>
      </c>
      <c r="L68" s="182" t="s">
        <v>28</v>
      </c>
      <c r="M68" s="185">
        <v>70749.50735142651</v>
      </c>
    </row>
    <row r="69" spans="1:13" ht="12.75">
      <c r="A69" s="188" t="s">
        <v>19</v>
      </c>
      <c r="B69" s="178" t="s">
        <v>633</v>
      </c>
      <c r="C69" s="187" t="s">
        <v>37</v>
      </c>
      <c r="D69" s="180" t="s">
        <v>250</v>
      </c>
      <c r="E69" s="181" t="s">
        <v>23</v>
      </c>
      <c r="F69" s="182" t="s">
        <v>38</v>
      </c>
      <c r="G69" s="182" t="s">
        <v>92</v>
      </c>
      <c r="H69" s="182" t="s">
        <v>26</v>
      </c>
      <c r="I69" s="184">
        <v>0.019444444444444445</v>
      </c>
      <c r="J69" s="184">
        <v>0.019444444444444445</v>
      </c>
      <c r="K69" s="182" t="s">
        <v>85</v>
      </c>
      <c r="L69" s="182" t="s">
        <v>28</v>
      </c>
      <c r="M69" s="185">
        <v>207194.9858148919</v>
      </c>
    </row>
    <row r="70" spans="1:13" ht="12.75">
      <c r="A70" s="188" t="s">
        <v>19</v>
      </c>
      <c r="B70" s="178" t="s">
        <v>634</v>
      </c>
      <c r="C70" s="187" t="s">
        <v>37</v>
      </c>
      <c r="D70" s="180" t="s">
        <v>250</v>
      </c>
      <c r="E70" s="181" t="s">
        <v>23</v>
      </c>
      <c r="F70" s="182" t="s">
        <v>38</v>
      </c>
      <c r="G70" s="182" t="s">
        <v>92</v>
      </c>
      <c r="H70" s="182" t="s">
        <v>26</v>
      </c>
      <c r="I70" s="184">
        <v>0.17777777777777778</v>
      </c>
      <c r="J70" s="184">
        <v>0.17777777777777778</v>
      </c>
      <c r="K70" s="182" t="s">
        <v>85</v>
      </c>
      <c r="L70" s="182" t="s">
        <v>28</v>
      </c>
      <c r="M70" s="185">
        <v>133918.7103437716</v>
      </c>
    </row>
    <row r="71" spans="1:13" ht="12.75">
      <c r="A71" s="188" t="s">
        <v>19</v>
      </c>
      <c r="B71" s="178" t="s">
        <v>635</v>
      </c>
      <c r="C71" s="187" t="s">
        <v>37</v>
      </c>
      <c r="D71" s="180" t="s">
        <v>337</v>
      </c>
      <c r="E71" s="181" t="s">
        <v>23</v>
      </c>
      <c r="F71" s="182" t="s">
        <v>38</v>
      </c>
      <c r="G71" s="182" t="s">
        <v>92</v>
      </c>
      <c r="H71" s="182" t="s">
        <v>26</v>
      </c>
      <c r="I71" s="184">
        <v>0.15833333333333333</v>
      </c>
      <c r="J71" s="184">
        <v>0.15833333333333333</v>
      </c>
      <c r="K71" s="182" t="s">
        <v>44</v>
      </c>
      <c r="L71" s="182" t="s">
        <v>28</v>
      </c>
      <c r="M71" s="185">
        <v>23600.380942743803</v>
      </c>
    </row>
    <row r="72" spans="1:13" ht="12.75">
      <c r="A72" s="188" t="s">
        <v>19</v>
      </c>
      <c r="B72" s="178" t="s">
        <v>636</v>
      </c>
      <c r="C72" s="187" t="s">
        <v>37</v>
      </c>
      <c r="D72" s="180" t="s">
        <v>337</v>
      </c>
      <c r="E72" s="181" t="s">
        <v>23</v>
      </c>
      <c r="F72" s="182" t="s">
        <v>38</v>
      </c>
      <c r="G72" s="182" t="s">
        <v>92</v>
      </c>
      <c r="H72" s="182" t="s">
        <v>26</v>
      </c>
      <c r="I72" s="184">
        <v>0.4861111111111111</v>
      </c>
      <c r="J72" s="184">
        <v>0.4861111111111111</v>
      </c>
      <c r="K72" s="182" t="s">
        <v>44</v>
      </c>
      <c r="L72" s="182" t="s">
        <v>28</v>
      </c>
      <c r="M72" s="185">
        <v>40429.26585907294</v>
      </c>
    </row>
    <row r="73" spans="1:13" ht="12.75">
      <c r="A73" s="188" t="s">
        <v>19</v>
      </c>
      <c r="B73" s="178" t="s">
        <v>637</v>
      </c>
      <c r="C73" s="187" t="s">
        <v>37</v>
      </c>
      <c r="D73" s="180" t="s">
        <v>337</v>
      </c>
      <c r="E73" s="181" t="s">
        <v>23</v>
      </c>
      <c r="F73" s="182" t="s">
        <v>38</v>
      </c>
      <c r="G73" s="182" t="s">
        <v>92</v>
      </c>
      <c r="H73" s="182" t="s">
        <v>26</v>
      </c>
      <c r="I73" s="184">
        <v>0.17500000000000002</v>
      </c>
      <c r="J73" s="184">
        <v>0.17500000000000002</v>
      </c>
      <c r="K73" s="182" t="s">
        <v>44</v>
      </c>
      <c r="L73" s="182" t="s">
        <v>28</v>
      </c>
      <c r="M73" s="185">
        <v>45483.39166421239</v>
      </c>
    </row>
    <row r="74" spans="1:13" ht="12.75">
      <c r="A74" s="188" t="s">
        <v>19</v>
      </c>
      <c r="B74" s="178" t="s">
        <v>638</v>
      </c>
      <c r="C74" s="187" t="s">
        <v>37</v>
      </c>
      <c r="D74" s="180" t="s">
        <v>181</v>
      </c>
      <c r="E74" s="181" t="s">
        <v>23</v>
      </c>
      <c r="F74" s="182" t="s">
        <v>38</v>
      </c>
      <c r="G74" s="182" t="s">
        <v>92</v>
      </c>
      <c r="H74" s="182" t="s">
        <v>43</v>
      </c>
      <c r="I74" s="184">
        <v>0.025</v>
      </c>
      <c r="J74" s="184">
        <v>0.025</v>
      </c>
      <c r="K74" s="182" t="s">
        <v>85</v>
      </c>
      <c r="L74" s="182" t="s">
        <v>28</v>
      </c>
      <c r="M74" s="185">
        <v>189507.6089770353</v>
      </c>
    </row>
    <row r="75" spans="1:13" ht="12.75">
      <c r="A75" s="188" t="s">
        <v>19</v>
      </c>
      <c r="B75" s="178" t="s">
        <v>639</v>
      </c>
      <c r="C75" s="187" t="s">
        <v>37</v>
      </c>
      <c r="D75" s="180" t="s">
        <v>181</v>
      </c>
      <c r="E75" s="181" t="s">
        <v>23</v>
      </c>
      <c r="F75" s="182" t="s">
        <v>38</v>
      </c>
      <c r="G75" s="182" t="s">
        <v>92</v>
      </c>
      <c r="H75" s="182" t="s">
        <v>43</v>
      </c>
      <c r="I75" s="184">
        <v>0.06944444444444445</v>
      </c>
      <c r="J75" s="184">
        <v>0.06944444444444445</v>
      </c>
      <c r="K75" s="182" t="s">
        <v>85</v>
      </c>
      <c r="L75" s="182" t="s">
        <v>28</v>
      </c>
      <c r="M75" s="185">
        <v>101070.72478775214</v>
      </c>
    </row>
    <row r="76" spans="1:13" ht="12.75">
      <c r="A76" s="188" t="s">
        <v>19</v>
      </c>
      <c r="B76" s="178" t="s">
        <v>640</v>
      </c>
      <c r="C76" s="187" t="s">
        <v>37</v>
      </c>
      <c r="D76" s="180" t="s">
        <v>120</v>
      </c>
      <c r="E76" s="181" t="s">
        <v>23</v>
      </c>
      <c r="F76" s="182" t="s">
        <v>38</v>
      </c>
      <c r="G76" s="182" t="s">
        <v>92</v>
      </c>
      <c r="H76" s="182" t="s">
        <v>43</v>
      </c>
      <c r="I76" s="184">
        <v>0.14444444444444446</v>
      </c>
      <c r="J76" s="184">
        <v>0.14444444444444446</v>
      </c>
      <c r="K76" s="182" t="s">
        <v>44</v>
      </c>
      <c r="L76" s="182" t="s">
        <v>28</v>
      </c>
      <c r="M76" s="185">
        <v>35374.35440086851</v>
      </c>
    </row>
    <row r="77" spans="1:13" ht="12.75">
      <c r="A77" s="188" t="s">
        <v>19</v>
      </c>
      <c r="B77" s="178" t="s">
        <v>641</v>
      </c>
      <c r="C77" s="187" t="s">
        <v>37</v>
      </c>
      <c r="D77" s="180" t="s">
        <v>338</v>
      </c>
      <c r="E77" s="181" t="s">
        <v>23</v>
      </c>
      <c r="F77" s="182" t="s">
        <v>38</v>
      </c>
      <c r="G77" s="182" t="s">
        <v>92</v>
      </c>
      <c r="H77" s="182" t="s">
        <v>43</v>
      </c>
      <c r="I77" s="184">
        <v>0</v>
      </c>
      <c r="J77" s="184">
        <v>0</v>
      </c>
      <c r="K77" s="182" t="s">
        <v>85</v>
      </c>
      <c r="L77" s="182" t="s">
        <v>28</v>
      </c>
      <c r="M77" s="185">
        <v>88436.88418928314</v>
      </c>
    </row>
    <row r="78" spans="1:13" ht="12.75">
      <c r="A78" s="188" t="s">
        <v>19</v>
      </c>
      <c r="B78" s="178" t="s">
        <v>642</v>
      </c>
      <c r="C78" s="187" t="s">
        <v>37</v>
      </c>
      <c r="D78" s="180" t="s">
        <v>221</v>
      </c>
      <c r="E78" s="181" t="s">
        <v>23</v>
      </c>
      <c r="F78" s="182" t="s">
        <v>38</v>
      </c>
      <c r="G78" s="182" t="s">
        <v>92</v>
      </c>
      <c r="H78" s="182" t="s">
        <v>43</v>
      </c>
      <c r="I78" s="184">
        <v>0.016666666666666666</v>
      </c>
      <c r="J78" s="184">
        <v>0.016666666666666666</v>
      </c>
      <c r="K78" s="182" t="s">
        <v>85</v>
      </c>
      <c r="L78" s="182" t="s">
        <v>28</v>
      </c>
      <c r="M78" s="185">
        <v>151606.08718162825</v>
      </c>
    </row>
    <row r="79" spans="1:13" ht="12.75">
      <c r="A79" s="188" t="s">
        <v>19</v>
      </c>
      <c r="B79" s="178" t="s">
        <v>643</v>
      </c>
      <c r="C79" s="187" t="s">
        <v>37</v>
      </c>
      <c r="D79" s="180" t="s">
        <v>120</v>
      </c>
      <c r="E79" s="181" t="s">
        <v>23</v>
      </c>
      <c r="F79" s="182" t="s">
        <v>38</v>
      </c>
      <c r="G79" s="182" t="s">
        <v>92</v>
      </c>
      <c r="H79" s="182" t="s">
        <v>43</v>
      </c>
      <c r="I79" s="184">
        <v>0.05</v>
      </c>
      <c r="J79" s="184">
        <v>0.05</v>
      </c>
      <c r="K79" s="182" t="s">
        <v>44</v>
      </c>
      <c r="L79" s="182" t="s">
        <v>28</v>
      </c>
      <c r="M79" s="185">
        <v>70749.50735142651</v>
      </c>
    </row>
    <row r="80" spans="1:13" ht="12.75">
      <c r="A80" s="188" t="s">
        <v>19</v>
      </c>
      <c r="B80" s="178" t="s">
        <v>644</v>
      </c>
      <c r="C80" s="187" t="s">
        <v>37</v>
      </c>
      <c r="D80" s="180" t="s">
        <v>181</v>
      </c>
      <c r="E80" s="181" t="s">
        <v>23</v>
      </c>
      <c r="F80" s="182" t="s">
        <v>38</v>
      </c>
      <c r="G80" s="182" t="s">
        <v>92</v>
      </c>
      <c r="H80" s="182" t="s">
        <v>43</v>
      </c>
      <c r="I80" s="184">
        <v>0.002777777777777778</v>
      </c>
      <c r="J80" s="184">
        <v>0.002777777777777778</v>
      </c>
      <c r="K80" s="182" t="s">
        <v>44</v>
      </c>
      <c r="L80" s="182" t="s">
        <v>28</v>
      </c>
      <c r="M80" s="185">
        <v>8089.481160059037</v>
      </c>
    </row>
    <row r="81" spans="1:13" ht="12.75">
      <c r="A81" s="188" t="s">
        <v>19</v>
      </c>
      <c r="B81" s="178" t="s">
        <v>645</v>
      </c>
      <c r="C81" s="187" t="s">
        <v>37</v>
      </c>
      <c r="D81" s="180" t="s">
        <v>181</v>
      </c>
      <c r="E81" s="181" t="s">
        <v>23</v>
      </c>
      <c r="F81" s="182" t="s">
        <v>38</v>
      </c>
      <c r="G81" s="182" t="s">
        <v>92</v>
      </c>
      <c r="H81" s="182" t="s">
        <v>43</v>
      </c>
      <c r="I81" s="184">
        <v>0.002777777777777778</v>
      </c>
      <c r="J81" s="184">
        <v>0.002777777777777778</v>
      </c>
      <c r="K81" s="182" t="s">
        <v>44</v>
      </c>
      <c r="L81" s="182" t="s">
        <v>28</v>
      </c>
      <c r="M81" s="185">
        <v>32847.98555601945</v>
      </c>
    </row>
    <row r="82" spans="1:13" ht="12.75">
      <c r="A82" s="188" t="s">
        <v>19</v>
      </c>
      <c r="B82" s="178" t="s">
        <v>646</v>
      </c>
      <c r="C82" s="187" t="s">
        <v>37</v>
      </c>
      <c r="D82" s="180" t="s">
        <v>181</v>
      </c>
      <c r="E82" s="181" t="s">
        <v>23</v>
      </c>
      <c r="F82" s="182" t="s">
        <v>38</v>
      </c>
      <c r="G82" s="182" t="s">
        <v>92</v>
      </c>
      <c r="H82" s="182" t="s">
        <v>43</v>
      </c>
      <c r="I82" s="184">
        <v>0.002777777777777778</v>
      </c>
      <c r="J82" s="184">
        <v>0.002777777777777778</v>
      </c>
      <c r="K82" s="182" t="s">
        <v>44</v>
      </c>
      <c r="L82" s="182" t="s">
        <v>28</v>
      </c>
      <c r="M82" s="185">
        <v>25267.681196938036</v>
      </c>
    </row>
    <row r="83" spans="1:13" ht="12.75">
      <c r="A83" s="188" t="s">
        <v>19</v>
      </c>
      <c r="B83" s="178" t="s">
        <v>647</v>
      </c>
      <c r="C83" s="187" t="s">
        <v>37</v>
      </c>
      <c r="D83" s="180" t="s">
        <v>181</v>
      </c>
      <c r="E83" s="181" t="s">
        <v>23</v>
      </c>
      <c r="F83" s="182" t="s">
        <v>38</v>
      </c>
      <c r="G83" s="182" t="s">
        <v>92</v>
      </c>
      <c r="H83" s="182" t="s">
        <v>43</v>
      </c>
      <c r="I83" s="184">
        <v>0.002777777777777778</v>
      </c>
      <c r="J83" s="184">
        <v>0.002777777777777778</v>
      </c>
      <c r="K83" s="182" t="s">
        <v>44</v>
      </c>
      <c r="L83" s="182" t="s">
        <v>28</v>
      </c>
      <c r="M83" s="185">
        <v>17687.376837856627</v>
      </c>
    </row>
    <row r="84" spans="1:13" ht="12.75">
      <c r="A84" s="188" t="s">
        <v>19</v>
      </c>
      <c r="B84" s="178" t="s">
        <v>648</v>
      </c>
      <c r="C84" s="187" t="s">
        <v>37</v>
      </c>
      <c r="D84" s="180" t="s">
        <v>181</v>
      </c>
      <c r="E84" s="181" t="s">
        <v>23</v>
      </c>
      <c r="F84" s="182" t="s">
        <v>38</v>
      </c>
      <c r="G84" s="182" t="s">
        <v>92</v>
      </c>
      <c r="H84" s="182" t="s">
        <v>43</v>
      </c>
      <c r="I84" s="184">
        <v>0.002777777777777778</v>
      </c>
      <c r="J84" s="184">
        <v>0.002777777777777778</v>
      </c>
      <c r="K84" s="182" t="s">
        <v>44</v>
      </c>
      <c r="L84" s="182" t="s">
        <v>28</v>
      </c>
      <c r="M84" s="185">
        <v>20214.14495755043</v>
      </c>
    </row>
    <row r="85" spans="1:13" ht="12.75">
      <c r="A85" s="188" t="s">
        <v>19</v>
      </c>
      <c r="B85" s="178" t="s">
        <v>649</v>
      </c>
      <c r="C85" s="187" t="s">
        <v>37</v>
      </c>
      <c r="D85" s="180" t="s">
        <v>181</v>
      </c>
      <c r="E85" s="181" t="s">
        <v>23</v>
      </c>
      <c r="F85" s="182" t="s">
        <v>38</v>
      </c>
      <c r="G85" s="182" t="s">
        <v>92</v>
      </c>
      <c r="H85" s="182" t="s">
        <v>43</v>
      </c>
      <c r="I85" s="184">
        <v>0.08055555555555556</v>
      </c>
      <c r="J85" s="184">
        <v>0.08055555555555556</v>
      </c>
      <c r="K85" s="182" t="s">
        <v>44</v>
      </c>
      <c r="L85" s="182" t="s">
        <v>28</v>
      </c>
      <c r="M85" s="185">
        <v>15163.369606509417</v>
      </c>
    </row>
    <row r="86" spans="1:13" ht="12.75">
      <c r="A86" s="188" t="s">
        <v>19</v>
      </c>
      <c r="B86" s="178" t="s">
        <v>650</v>
      </c>
      <c r="C86" s="187" t="s">
        <v>37</v>
      </c>
      <c r="D86" s="180" t="s">
        <v>181</v>
      </c>
      <c r="E86" s="181" t="s">
        <v>23</v>
      </c>
      <c r="F86" s="182" t="s">
        <v>38</v>
      </c>
      <c r="G86" s="182" t="s">
        <v>92</v>
      </c>
      <c r="H86" s="182" t="s">
        <v>43</v>
      </c>
      <c r="I86" s="184">
        <v>0.002777777777777778</v>
      </c>
      <c r="J86" s="184">
        <v>0.002777777777777778</v>
      </c>
      <c r="K86" s="182" t="s">
        <v>44</v>
      </c>
      <c r="L86" s="182" t="s">
        <v>28</v>
      </c>
      <c r="M86" s="185">
        <v>70749.50735142651</v>
      </c>
    </row>
    <row r="87" spans="1:13" ht="12.75">
      <c r="A87" s="188" t="s">
        <v>19</v>
      </c>
      <c r="B87" s="178" t="s">
        <v>651</v>
      </c>
      <c r="C87" s="187" t="s">
        <v>37</v>
      </c>
      <c r="D87" s="180" t="s">
        <v>181</v>
      </c>
      <c r="E87" s="181" t="s">
        <v>23</v>
      </c>
      <c r="F87" s="182" t="s">
        <v>38</v>
      </c>
      <c r="G87" s="182" t="s">
        <v>92</v>
      </c>
      <c r="H87" s="182" t="s">
        <v>43</v>
      </c>
      <c r="I87" s="184">
        <v>0.025</v>
      </c>
      <c r="J87" s="184">
        <v>0.025</v>
      </c>
      <c r="K87" s="182" t="s">
        <v>44</v>
      </c>
      <c r="L87" s="182" t="s">
        <v>28</v>
      </c>
      <c r="M87" s="185">
        <v>63169.20299234509</v>
      </c>
    </row>
    <row r="88" spans="1:13" ht="12.75">
      <c r="A88" s="188" t="s">
        <v>19</v>
      </c>
      <c r="B88" s="178" t="s">
        <v>652</v>
      </c>
      <c r="C88" s="187" t="s">
        <v>37</v>
      </c>
      <c r="D88" s="180" t="s">
        <v>181</v>
      </c>
      <c r="E88" s="181" t="s">
        <v>23</v>
      </c>
      <c r="F88" s="182" t="s">
        <v>38</v>
      </c>
      <c r="G88" s="182" t="s">
        <v>92</v>
      </c>
      <c r="H88" s="182" t="s">
        <v>43</v>
      </c>
      <c r="I88" s="184">
        <v>0.04722222222222222</v>
      </c>
      <c r="J88" s="184">
        <v>0.04722222222222222</v>
      </c>
      <c r="K88" s="182" t="s">
        <v>44</v>
      </c>
      <c r="L88" s="182" t="s">
        <v>28</v>
      </c>
      <c r="M88" s="185">
        <v>45481.82615448847</v>
      </c>
    </row>
    <row r="89" spans="1:13" ht="12.75">
      <c r="A89" s="188" t="s">
        <v>19</v>
      </c>
      <c r="B89" s="178" t="s">
        <v>653</v>
      </c>
      <c r="C89" s="187" t="s">
        <v>37</v>
      </c>
      <c r="D89" s="180" t="s">
        <v>181</v>
      </c>
      <c r="E89" s="181" t="s">
        <v>23</v>
      </c>
      <c r="F89" s="182" t="s">
        <v>38</v>
      </c>
      <c r="G89" s="182" t="s">
        <v>92</v>
      </c>
      <c r="H89" s="182" t="s">
        <v>43</v>
      </c>
      <c r="I89" s="184">
        <v>0.06388888888888888</v>
      </c>
      <c r="J89" s="184">
        <v>0.06388888888888888</v>
      </c>
      <c r="K89" s="182" t="s">
        <v>44</v>
      </c>
      <c r="L89" s="182" t="s">
        <v>28</v>
      </c>
      <c r="M89" s="185">
        <v>176873.76837856628</v>
      </c>
    </row>
    <row r="90" spans="1:13" ht="12.75">
      <c r="A90" s="188" t="s">
        <v>19</v>
      </c>
      <c r="B90" s="178" t="s">
        <v>654</v>
      </c>
      <c r="C90" s="187" t="s">
        <v>37</v>
      </c>
      <c r="D90" s="180" t="s">
        <v>364</v>
      </c>
      <c r="E90" s="181" t="s">
        <v>23</v>
      </c>
      <c r="F90" s="182" t="s">
        <v>38</v>
      </c>
      <c r="G90" s="182" t="s">
        <v>92</v>
      </c>
      <c r="H90" s="182" t="s">
        <v>43</v>
      </c>
      <c r="I90" s="184">
        <v>0.03333333333333333</v>
      </c>
      <c r="J90" s="184">
        <v>0.03333333333333333</v>
      </c>
      <c r="K90" s="182" t="s">
        <v>44</v>
      </c>
      <c r="L90" s="182" t="s">
        <v>28</v>
      </c>
      <c r="M90" s="185">
        <v>113704.56538622118</v>
      </c>
    </row>
    <row r="91" spans="1:13" ht="12.75">
      <c r="A91" s="188" t="s">
        <v>19</v>
      </c>
      <c r="B91" s="178" t="s">
        <v>655</v>
      </c>
      <c r="C91" s="187" t="s">
        <v>37</v>
      </c>
      <c r="D91" s="180" t="s">
        <v>364</v>
      </c>
      <c r="E91" s="181" t="s">
        <v>23</v>
      </c>
      <c r="F91" s="182" t="s">
        <v>38</v>
      </c>
      <c r="G91" s="182" t="s">
        <v>92</v>
      </c>
      <c r="H91" s="182" t="s">
        <v>43</v>
      </c>
      <c r="I91" s="184">
        <v>0.05555555555555555</v>
      </c>
      <c r="J91" s="184">
        <v>0.05555555555555555</v>
      </c>
      <c r="K91" s="182" t="s">
        <v>44</v>
      </c>
      <c r="L91" s="182" t="s">
        <v>28</v>
      </c>
      <c r="M91" s="185">
        <v>65695.9711120389</v>
      </c>
    </row>
    <row r="92" spans="1:13" ht="12.75">
      <c r="A92" s="188" t="s">
        <v>19</v>
      </c>
      <c r="B92" s="178" t="s">
        <v>656</v>
      </c>
      <c r="C92" s="187" t="s">
        <v>37</v>
      </c>
      <c r="D92" s="180" t="s">
        <v>215</v>
      </c>
      <c r="E92" s="181" t="s">
        <v>40</v>
      </c>
      <c r="F92" s="182" t="s">
        <v>38</v>
      </c>
      <c r="G92" s="182" t="s">
        <v>92</v>
      </c>
      <c r="H92" s="182" t="s">
        <v>26</v>
      </c>
      <c r="I92" s="184">
        <v>0.17500000000000002</v>
      </c>
      <c r="J92" s="184">
        <v>0.17500000000000002</v>
      </c>
      <c r="K92" s="182" t="s">
        <v>85</v>
      </c>
      <c r="L92" s="182" t="s">
        <v>28</v>
      </c>
      <c r="M92" s="185">
        <v>6061.63249691047</v>
      </c>
    </row>
    <row r="93" spans="1:13" ht="12.75">
      <c r="A93" s="188" t="s">
        <v>19</v>
      </c>
      <c r="B93" s="178" t="s">
        <v>657</v>
      </c>
      <c r="C93" s="187" t="s">
        <v>37</v>
      </c>
      <c r="D93" s="180" t="s">
        <v>265</v>
      </c>
      <c r="E93" s="181" t="s">
        <v>131</v>
      </c>
      <c r="F93" s="182" t="s">
        <v>38</v>
      </c>
      <c r="G93" s="182" t="s">
        <v>92</v>
      </c>
      <c r="H93" s="182" t="s">
        <v>26</v>
      </c>
      <c r="I93" s="184">
        <v>0.20555555555555557</v>
      </c>
      <c r="J93" s="184">
        <v>0.20555555555555557</v>
      </c>
      <c r="K93" s="182" t="s">
        <v>44</v>
      </c>
      <c r="L93" s="182" t="s">
        <v>28</v>
      </c>
      <c r="M93" s="185">
        <v>37883.0763881333</v>
      </c>
    </row>
    <row r="94" spans="1:13" ht="12.75">
      <c r="A94" s="188" t="s">
        <v>19</v>
      </c>
      <c r="B94" s="178" t="s">
        <v>658</v>
      </c>
      <c r="C94" s="187" t="s">
        <v>37</v>
      </c>
      <c r="D94" s="180" t="s">
        <v>215</v>
      </c>
      <c r="E94" s="181" t="s">
        <v>23</v>
      </c>
      <c r="F94" s="182" t="s">
        <v>38</v>
      </c>
      <c r="G94" s="182" t="s">
        <v>92</v>
      </c>
      <c r="H94" s="182" t="s">
        <v>26</v>
      </c>
      <c r="I94" s="184">
        <v>0.027777777777777776</v>
      </c>
      <c r="J94" s="184">
        <v>0.027777777777777776</v>
      </c>
      <c r="K94" s="182" t="s">
        <v>85</v>
      </c>
      <c r="L94" s="182" t="s">
        <v>28</v>
      </c>
      <c r="M94" s="185">
        <v>42950.76252899118</v>
      </c>
    </row>
    <row r="95" spans="1:13" ht="12.75">
      <c r="A95" s="188" t="s">
        <v>19</v>
      </c>
      <c r="B95" s="178" t="s">
        <v>659</v>
      </c>
      <c r="C95" s="187" t="s">
        <v>37</v>
      </c>
      <c r="D95" s="180" t="s">
        <v>215</v>
      </c>
      <c r="E95" s="181" t="s">
        <v>131</v>
      </c>
      <c r="F95" s="182" t="s">
        <v>38</v>
      </c>
      <c r="G95" s="182" t="s">
        <v>92</v>
      </c>
      <c r="H95" s="182" t="s">
        <v>26</v>
      </c>
      <c r="I95" s="184">
        <v>0.05</v>
      </c>
      <c r="J95" s="184">
        <v>0.05</v>
      </c>
      <c r="K95" s="182" t="s">
        <v>44</v>
      </c>
      <c r="L95" s="182" t="s">
        <v>28</v>
      </c>
      <c r="M95" s="185">
        <v>101061.17921873847</v>
      </c>
    </row>
    <row r="96" spans="1:13" ht="12.75">
      <c r="A96" s="188" t="s">
        <v>19</v>
      </c>
      <c r="B96" s="178" t="s">
        <v>660</v>
      </c>
      <c r="C96" s="187" t="s">
        <v>37</v>
      </c>
      <c r="D96" s="180" t="s">
        <v>215</v>
      </c>
      <c r="E96" s="181" t="s">
        <v>131</v>
      </c>
      <c r="F96" s="182" t="s">
        <v>38</v>
      </c>
      <c r="G96" s="182" t="s">
        <v>92</v>
      </c>
      <c r="H96" s="182" t="s">
        <v>26</v>
      </c>
      <c r="I96" s="184">
        <v>0.16666666666666669</v>
      </c>
      <c r="J96" s="184">
        <v>0.16666666666666669</v>
      </c>
      <c r="K96" s="182" t="s">
        <v>44</v>
      </c>
      <c r="L96" s="182" t="s">
        <v>28</v>
      </c>
      <c r="M96" s="185">
        <v>25259.606065471</v>
      </c>
    </row>
    <row r="97" spans="1:13" ht="12.75">
      <c r="A97" s="188" t="s">
        <v>19</v>
      </c>
      <c r="B97" s="178" t="s">
        <v>661</v>
      </c>
      <c r="C97" s="187" t="s">
        <v>37</v>
      </c>
      <c r="D97" s="180" t="s">
        <v>120</v>
      </c>
      <c r="E97" s="181" t="s">
        <v>40</v>
      </c>
      <c r="F97" s="182" t="s">
        <v>38</v>
      </c>
      <c r="G97" s="182" t="s">
        <v>92</v>
      </c>
      <c r="H97" s="182" t="s">
        <v>26</v>
      </c>
      <c r="I97" s="184">
        <v>0.10833333333333335</v>
      </c>
      <c r="J97" s="184">
        <v>0.10833333333333335</v>
      </c>
      <c r="K97" s="182" t="s">
        <v>44</v>
      </c>
      <c r="L97" s="182" t="s">
        <v>28</v>
      </c>
      <c r="M97" s="185">
        <v>50523.09352977189</v>
      </c>
    </row>
    <row r="98" spans="1:13" ht="12.75">
      <c r="A98" s="188" t="s">
        <v>19</v>
      </c>
      <c r="B98" s="178" t="s">
        <v>662</v>
      </c>
      <c r="C98" s="187" t="s">
        <v>37</v>
      </c>
      <c r="D98" s="180" t="s">
        <v>120</v>
      </c>
      <c r="E98" s="181" t="s">
        <v>23</v>
      </c>
      <c r="F98" s="182" t="s">
        <v>38</v>
      </c>
      <c r="G98" s="182" t="s">
        <v>92</v>
      </c>
      <c r="H98" s="182" t="s">
        <v>26</v>
      </c>
      <c r="I98" s="184">
        <v>0.14444444444444446</v>
      </c>
      <c r="J98" s="184">
        <v>0.14444444444444446</v>
      </c>
      <c r="K98" s="182" t="s">
        <v>44</v>
      </c>
      <c r="L98" s="182" t="s">
        <v>28</v>
      </c>
      <c r="M98" s="185">
        <v>38899.82577027703</v>
      </c>
    </row>
    <row r="99" spans="1:13" ht="12.75">
      <c r="A99" s="188" t="s">
        <v>19</v>
      </c>
      <c r="B99" s="178" t="s">
        <v>663</v>
      </c>
      <c r="C99" s="187" t="s">
        <v>37</v>
      </c>
      <c r="D99" s="180" t="s">
        <v>120</v>
      </c>
      <c r="E99" s="181" t="s">
        <v>23</v>
      </c>
      <c r="F99" s="182" t="s">
        <v>38</v>
      </c>
      <c r="G99" s="182" t="s">
        <v>92</v>
      </c>
      <c r="H99" s="182" t="s">
        <v>26</v>
      </c>
      <c r="I99" s="184">
        <v>0.125</v>
      </c>
      <c r="J99" s="184">
        <v>0.125</v>
      </c>
      <c r="K99" s="182" t="s">
        <v>44</v>
      </c>
      <c r="L99" s="182" t="s">
        <v>28</v>
      </c>
      <c r="M99" s="185">
        <v>75815.37656913257</v>
      </c>
    </row>
    <row r="100" spans="1:13" ht="12.75">
      <c r="A100" s="188" t="s">
        <v>19</v>
      </c>
      <c r="B100" s="178" t="s">
        <v>664</v>
      </c>
      <c r="C100" s="187" t="s">
        <v>37</v>
      </c>
      <c r="D100" s="180" t="s">
        <v>120</v>
      </c>
      <c r="E100" s="181" t="s">
        <v>23</v>
      </c>
      <c r="F100" s="182" t="s">
        <v>38</v>
      </c>
      <c r="G100" s="182" t="s">
        <v>92</v>
      </c>
      <c r="H100" s="182" t="s">
        <v>26</v>
      </c>
      <c r="I100" s="184">
        <v>0.12777777777777777</v>
      </c>
      <c r="J100" s="184">
        <v>0.12777777777777777</v>
      </c>
      <c r="K100" s="182" t="s">
        <v>44</v>
      </c>
      <c r="L100" s="182" t="s">
        <v>28</v>
      </c>
      <c r="M100" s="185">
        <v>50544.38295606338</v>
      </c>
    </row>
    <row r="101" spans="1:13" ht="12.75">
      <c r="A101" s="188" t="s">
        <v>19</v>
      </c>
      <c r="B101" s="178" t="s">
        <v>665</v>
      </c>
      <c r="C101" s="187" t="s">
        <v>37</v>
      </c>
      <c r="D101" s="180" t="s">
        <v>24</v>
      </c>
      <c r="E101" s="181" t="s">
        <v>23</v>
      </c>
      <c r="F101" s="182" t="s">
        <v>38</v>
      </c>
      <c r="G101" s="182" t="s">
        <v>92</v>
      </c>
      <c r="H101" s="182" t="s">
        <v>26</v>
      </c>
      <c r="I101" s="184">
        <v>0.027777777777777776</v>
      </c>
      <c r="J101" s="184">
        <v>0.027777777777777776</v>
      </c>
      <c r="K101" s="182" t="s">
        <v>44</v>
      </c>
      <c r="L101" s="182" t="s">
        <v>28</v>
      </c>
      <c r="M101" s="185">
        <v>37899.910980730754</v>
      </c>
    </row>
    <row r="102" spans="1:13" ht="12.75">
      <c r="A102" s="188" t="s">
        <v>19</v>
      </c>
      <c r="B102" s="178" t="s">
        <v>666</v>
      </c>
      <c r="C102" s="187" t="s">
        <v>37</v>
      </c>
      <c r="D102" s="180" t="s">
        <v>24</v>
      </c>
      <c r="E102" s="181" t="s">
        <v>23</v>
      </c>
      <c r="F102" s="182" t="s">
        <v>38</v>
      </c>
      <c r="G102" s="182" t="s">
        <v>92</v>
      </c>
      <c r="H102" s="182" t="s">
        <v>26</v>
      </c>
      <c r="I102" s="184">
        <v>0.2805555555555556</v>
      </c>
      <c r="J102" s="184">
        <v>0.2805555555555556</v>
      </c>
      <c r="K102" s="182" t="s">
        <v>44</v>
      </c>
      <c r="L102" s="182" t="s">
        <v>28</v>
      </c>
      <c r="M102" s="185">
        <v>50501.672150595645</v>
      </c>
    </row>
    <row r="103" spans="1:13" ht="12.75">
      <c r="A103" s="188" t="s">
        <v>19</v>
      </c>
      <c r="B103" s="178" t="s">
        <v>667</v>
      </c>
      <c r="C103" s="187" t="s">
        <v>37</v>
      </c>
      <c r="D103" s="180" t="s">
        <v>24</v>
      </c>
      <c r="E103" s="181" t="s">
        <v>23</v>
      </c>
      <c r="F103" s="182" t="s">
        <v>38</v>
      </c>
      <c r="G103" s="182" t="s">
        <v>92</v>
      </c>
      <c r="H103" s="182" t="s">
        <v>26</v>
      </c>
      <c r="I103" s="184">
        <v>0.2833333333333333</v>
      </c>
      <c r="J103" s="184">
        <v>0.2833333333333333</v>
      </c>
      <c r="K103" s="182" t="s">
        <v>44</v>
      </c>
      <c r="L103" s="182" t="s">
        <v>28</v>
      </c>
      <c r="M103" s="185">
        <v>25755.68097743074</v>
      </c>
    </row>
    <row r="104" spans="1:13" ht="12.75">
      <c r="A104" s="188" t="s">
        <v>19</v>
      </c>
      <c r="B104" s="178" t="s">
        <v>668</v>
      </c>
      <c r="C104" s="187" t="s">
        <v>37</v>
      </c>
      <c r="D104" s="180" t="s">
        <v>299</v>
      </c>
      <c r="E104" s="181" t="s">
        <v>23</v>
      </c>
      <c r="F104" s="182" t="s">
        <v>38</v>
      </c>
      <c r="G104" s="182" t="s">
        <v>92</v>
      </c>
      <c r="H104" s="182" t="s">
        <v>26</v>
      </c>
      <c r="I104" s="184">
        <v>0.35</v>
      </c>
      <c r="J104" s="184">
        <v>0.35</v>
      </c>
      <c r="K104" s="182" t="s">
        <v>85</v>
      </c>
      <c r="L104" s="182" t="s">
        <v>28</v>
      </c>
      <c r="M104" s="185">
        <v>37867.963156317375</v>
      </c>
    </row>
    <row r="105" spans="1:13" ht="12.75">
      <c r="A105" s="188" t="s">
        <v>19</v>
      </c>
      <c r="B105" s="178" t="s">
        <v>669</v>
      </c>
      <c r="C105" s="187" t="s">
        <v>37</v>
      </c>
      <c r="D105" s="180" t="s">
        <v>299</v>
      </c>
      <c r="E105" s="181" t="s">
        <v>23</v>
      </c>
      <c r="F105" s="182" t="s">
        <v>38</v>
      </c>
      <c r="G105" s="182" t="s">
        <v>92</v>
      </c>
      <c r="H105" s="182" t="s">
        <v>26</v>
      </c>
      <c r="I105" s="184">
        <v>0.4694444444444445</v>
      </c>
      <c r="J105" s="184">
        <v>0.4694444444444445</v>
      </c>
      <c r="K105" s="182" t="s">
        <v>85</v>
      </c>
      <c r="L105" s="182" t="s">
        <v>28</v>
      </c>
      <c r="M105" s="185">
        <v>45433.008994415984</v>
      </c>
    </row>
    <row r="106" spans="1:13" ht="12.75">
      <c r="A106" s="188" t="s">
        <v>19</v>
      </c>
      <c r="B106" s="178" t="s">
        <v>670</v>
      </c>
      <c r="C106" s="187" t="s">
        <v>37</v>
      </c>
      <c r="D106" s="180" t="s">
        <v>221</v>
      </c>
      <c r="E106" s="181" t="s">
        <v>131</v>
      </c>
      <c r="F106" s="182" t="s">
        <v>38</v>
      </c>
      <c r="G106" s="182" t="s">
        <v>92</v>
      </c>
      <c r="H106" s="182" t="s">
        <v>26</v>
      </c>
      <c r="I106" s="184">
        <v>0.3555555555555556</v>
      </c>
      <c r="J106" s="184">
        <v>0.3555555555555556</v>
      </c>
      <c r="K106" s="182" t="s">
        <v>44</v>
      </c>
      <c r="L106" s="182" t="s">
        <v>28</v>
      </c>
      <c r="M106" s="185">
        <v>7574.956034912572</v>
      </c>
    </row>
    <row r="107" spans="1:13" ht="12.75">
      <c r="A107" s="188" t="s">
        <v>19</v>
      </c>
      <c r="B107" s="178" t="s">
        <v>671</v>
      </c>
      <c r="C107" s="187" t="s">
        <v>37</v>
      </c>
      <c r="D107" s="180" t="s">
        <v>221</v>
      </c>
      <c r="E107" s="181" t="s">
        <v>131</v>
      </c>
      <c r="F107" s="182" t="s">
        <v>38</v>
      </c>
      <c r="G107" s="182" t="s">
        <v>92</v>
      </c>
      <c r="H107" s="182" t="s">
        <v>26</v>
      </c>
      <c r="I107" s="184">
        <v>0.375</v>
      </c>
      <c r="J107" s="184">
        <v>0.375</v>
      </c>
      <c r="K107" s="182" t="s">
        <v>44</v>
      </c>
      <c r="L107" s="182" t="s">
        <v>28</v>
      </c>
      <c r="M107" s="185">
        <v>50469.52604563438</v>
      </c>
    </row>
    <row r="108" spans="1:13" ht="12.75">
      <c r="A108" s="188" t="s">
        <v>19</v>
      </c>
      <c r="B108" s="178" t="s">
        <v>672</v>
      </c>
      <c r="C108" s="187" t="s">
        <v>37</v>
      </c>
      <c r="D108" s="180" t="s">
        <v>181</v>
      </c>
      <c r="E108" s="181" t="s">
        <v>40</v>
      </c>
      <c r="F108" s="182" t="s">
        <v>38</v>
      </c>
      <c r="G108" s="182" t="s">
        <v>92</v>
      </c>
      <c r="H108" s="182" t="s">
        <v>26</v>
      </c>
      <c r="I108" s="184">
        <v>0.041666666666666664</v>
      </c>
      <c r="J108" s="184">
        <v>0.041666666666666664</v>
      </c>
      <c r="K108" s="182" t="s">
        <v>85</v>
      </c>
      <c r="L108" s="182" t="s">
        <v>28</v>
      </c>
      <c r="M108" s="185">
        <v>32845.686197030525</v>
      </c>
    </row>
    <row r="109" spans="1:13" ht="12.75">
      <c r="A109" s="188" t="s">
        <v>19</v>
      </c>
      <c r="B109" s="178" t="s">
        <v>673</v>
      </c>
      <c r="C109" s="187" t="s">
        <v>37</v>
      </c>
      <c r="D109" s="180" t="s">
        <v>181</v>
      </c>
      <c r="E109" s="181" t="s">
        <v>40</v>
      </c>
      <c r="F109" s="182" t="s">
        <v>38</v>
      </c>
      <c r="G109" s="182" t="s">
        <v>92</v>
      </c>
      <c r="H109" s="182" t="s">
        <v>26</v>
      </c>
      <c r="I109" s="184">
        <v>0.06944444444444445</v>
      </c>
      <c r="J109" s="184">
        <v>0.06944444444444445</v>
      </c>
      <c r="K109" s="182" t="s">
        <v>85</v>
      </c>
      <c r="L109" s="182" t="s">
        <v>28</v>
      </c>
      <c r="M109" s="185">
        <v>20210.910694357222</v>
      </c>
    </row>
    <row r="110" spans="1:13" ht="12.75">
      <c r="A110" s="188" t="s">
        <v>19</v>
      </c>
      <c r="B110" s="178" t="s">
        <v>674</v>
      </c>
      <c r="C110" s="187" t="s">
        <v>37</v>
      </c>
      <c r="D110" s="180" t="s">
        <v>181</v>
      </c>
      <c r="E110" s="181" t="s">
        <v>40</v>
      </c>
      <c r="F110" s="182" t="s">
        <v>38</v>
      </c>
      <c r="G110" s="182" t="s">
        <v>92</v>
      </c>
      <c r="H110" s="182" t="s">
        <v>26</v>
      </c>
      <c r="I110" s="184">
        <v>0.20555555555555557</v>
      </c>
      <c r="J110" s="184">
        <v>0.20555555555555557</v>
      </c>
      <c r="K110" s="182" t="s">
        <v>85</v>
      </c>
      <c r="L110" s="182" t="s">
        <v>28</v>
      </c>
      <c r="M110" s="185">
        <v>25258.97086628693</v>
      </c>
    </row>
    <row r="111" spans="1:13" ht="12.75">
      <c r="A111" s="188" t="s">
        <v>19</v>
      </c>
      <c r="B111" s="178" t="s">
        <v>675</v>
      </c>
      <c r="C111" s="187" t="s">
        <v>37</v>
      </c>
      <c r="D111" s="180" t="s">
        <v>181</v>
      </c>
      <c r="E111" s="181" t="s">
        <v>40</v>
      </c>
      <c r="F111" s="182" t="s">
        <v>38</v>
      </c>
      <c r="G111" s="182" t="s">
        <v>92</v>
      </c>
      <c r="H111" s="182" t="s">
        <v>26</v>
      </c>
      <c r="I111" s="184">
        <v>0.39166666666666666</v>
      </c>
      <c r="J111" s="184">
        <v>0.39166666666666666</v>
      </c>
      <c r="K111" s="182" t="s">
        <v>85</v>
      </c>
      <c r="L111" s="182" t="s">
        <v>28</v>
      </c>
      <c r="M111" s="185">
        <v>20194.09926211635</v>
      </c>
    </row>
    <row r="112" spans="1:13" ht="12.75">
      <c r="A112" s="188" t="s">
        <v>19</v>
      </c>
      <c r="B112" s="178" t="s">
        <v>676</v>
      </c>
      <c r="C112" s="187" t="s">
        <v>37</v>
      </c>
      <c r="D112" s="180" t="s">
        <v>145</v>
      </c>
      <c r="E112" s="181" t="s">
        <v>40</v>
      </c>
      <c r="F112" s="182" t="s">
        <v>38</v>
      </c>
      <c r="G112" s="182" t="s">
        <v>92</v>
      </c>
      <c r="H112" s="182" t="s">
        <v>26</v>
      </c>
      <c r="I112" s="184">
        <v>0.002777777777777778</v>
      </c>
      <c r="J112" s="184">
        <v>0.002777777777777778</v>
      </c>
      <c r="K112" s="182" t="s">
        <v>85</v>
      </c>
      <c r="L112" s="182" t="s">
        <v>28</v>
      </c>
      <c r="M112" s="185">
        <v>75803.04359081412</v>
      </c>
    </row>
    <row r="113" spans="1:13" ht="12.75">
      <c r="A113" s="188" t="s">
        <v>19</v>
      </c>
      <c r="B113" s="178" t="s">
        <v>677</v>
      </c>
      <c r="C113" s="187" t="s">
        <v>37</v>
      </c>
      <c r="D113" s="180" t="s">
        <v>215</v>
      </c>
      <c r="E113" s="181" t="s">
        <v>23</v>
      </c>
      <c r="F113" s="182" t="s">
        <v>38</v>
      </c>
      <c r="G113" s="182" t="s">
        <v>92</v>
      </c>
      <c r="H113" s="182" t="s">
        <v>26</v>
      </c>
      <c r="I113" s="184">
        <v>0.002777777777777778</v>
      </c>
      <c r="J113" s="184">
        <v>0.002777777777777778</v>
      </c>
      <c r="K113" s="182" t="s">
        <v>85</v>
      </c>
      <c r="L113" s="182" t="s">
        <v>28</v>
      </c>
      <c r="M113" s="185">
        <v>45481.82615448847</v>
      </c>
    </row>
    <row r="114" spans="1:13" ht="12.75">
      <c r="A114" s="188" t="s">
        <v>19</v>
      </c>
      <c r="B114" s="178" t="s">
        <v>678</v>
      </c>
      <c r="C114" s="187" t="s">
        <v>37</v>
      </c>
      <c r="D114" s="180" t="s">
        <v>215</v>
      </c>
      <c r="E114" s="181" t="s">
        <v>23</v>
      </c>
      <c r="F114" s="182" t="s">
        <v>38</v>
      </c>
      <c r="G114" s="182" t="s">
        <v>92</v>
      </c>
      <c r="H114" s="182" t="s">
        <v>26</v>
      </c>
      <c r="I114" s="184">
        <v>0.17500000000000002</v>
      </c>
      <c r="J114" s="184">
        <v>0.17500000000000002</v>
      </c>
      <c r="K114" s="182" t="s">
        <v>85</v>
      </c>
      <c r="L114" s="182" t="s">
        <v>28</v>
      </c>
      <c r="M114" s="185">
        <v>54327.81211818619</v>
      </c>
    </row>
    <row r="115" spans="1:13" ht="12.75">
      <c r="A115" s="188" t="s">
        <v>19</v>
      </c>
      <c r="B115" s="178" t="s">
        <v>679</v>
      </c>
      <c r="C115" s="187" t="s">
        <v>37</v>
      </c>
      <c r="D115" s="180" t="s">
        <v>364</v>
      </c>
      <c r="E115" s="181" t="s">
        <v>40</v>
      </c>
      <c r="F115" s="182" t="s">
        <v>38</v>
      </c>
      <c r="G115" s="182" t="s">
        <v>92</v>
      </c>
      <c r="H115" s="182" t="s">
        <v>26</v>
      </c>
      <c r="I115" s="184">
        <v>0.002777777777777778</v>
      </c>
      <c r="J115" s="184">
        <v>0.002777777777777778</v>
      </c>
      <c r="K115" s="182" t="s">
        <v>85</v>
      </c>
      <c r="L115" s="182" t="s">
        <v>28</v>
      </c>
      <c r="M115" s="185">
        <v>50535.36239387607</v>
      </c>
    </row>
    <row r="116" spans="1:13" ht="12.75">
      <c r="A116" s="188" t="s">
        <v>19</v>
      </c>
      <c r="B116" s="178" t="s">
        <v>680</v>
      </c>
      <c r="C116" s="187" t="s">
        <v>37</v>
      </c>
      <c r="D116" s="180" t="s">
        <v>364</v>
      </c>
      <c r="E116" s="181" t="s">
        <v>40</v>
      </c>
      <c r="F116" s="182" t="s">
        <v>38</v>
      </c>
      <c r="G116" s="182" t="s">
        <v>92</v>
      </c>
      <c r="H116" s="182" t="s">
        <v>26</v>
      </c>
      <c r="I116" s="184">
        <v>0.2222222222222222</v>
      </c>
      <c r="J116" s="184">
        <v>0.2222222222222222</v>
      </c>
      <c r="K116" s="182" t="s">
        <v>85</v>
      </c>
      <c r="L116" s="182" t="s">
        <v>28</v>
      </c>
      <c r="M116" s="185">
        <v>37382.21732373694</v>
      </c>
    </row>
    <row r="117" spans="1:13" ht="12.75">
      <c r="A117" s="188" t="s">
        <v>19</v>
      </c>
      <c r="B117" s="178" t="s">
        <v>681</v>
      </c>
      <c r="C117" s="187" t="s">
        <v>37</v>
      </c>
      <c r="D117" s="180" t="s">
        <v>215</v>
      </c>
      <c r="E117" s="181" t="s">
        <v>40</v>
      </c>
      <c r="F117" s="182" t="s">
        <v>38</v>
      </c>
      <c r="G117" s="182" t="s">
        <v>92</v>
      </c>
      <c r="H117" s="182" t="s">
        <v>26</v>
      </c>
      <c r="I117" s="184">
        <v>0.10555555555555557</v>
      </c>
      <c r="J117" s="184">
        <v>0.10555555555555557</v>
      </c>
      <c r="K117" s="182" t="s">
        <v>85</v>
      </c>
      <c r="L117" s="182" t="s">
        <v>28</v>
      </c>
      <c r="M117" s="185">
        <v>20208.951044181384</v>
      </c>
    </row>
    <row r="118" spans="1:13" ht="12.75">
      <c r="A118" s="188" t="s">
        <v>19</v>
      </c>
      <c r="B118" s="178" t="s">
        <v>682</v>
      </c>
      <c r="C118" s="187" t="s">
        <v>37</v>
      </c>
      <c r="D118" s="180" t="s">
        <v>364</v>
      </c>
      <c r="E118" s="181" t="s">
        <v>40</v>
      </c>
      <c r="F118" s="182" t="s">
        <v>38</v>
      </c>
      <c r="G118" s="182" t="s">
        <v>92</v>
      </c>
      <c r="H118" s="182" t="s">
        <v>26</v>
      </c>
      <c r="I118" s="184">
        <v>0.019444444444444445</v>
      </c>
      <c r="J118" s="184">
        <v>0.019444444444444445</v>
      </c>
      <c r="K118" s="182" t="s">
        <v>44</v>
      </c>
      <c r="L118" s="182" t="s">
        <v>28</v>
      </c>
      <c r="M118" s="185">
        <v>25266.88105538465</v>
      </c>
    </row>
    <row r="119" spans="1:13" ht="12.75">
      <c r="A119" s="188" t="s">
        <v>19</v>
      </c>
      <c r="B119" s="178" t="s">
        <v>683</v>
      </c>
      <c r="C119" s="187" t="s">
        <v>37</v>
      </c>
      <c r="D119" s="180" t="s">
        <v>364</v>
      </c>
      <c r="E119" s="181" t="s">
        <v>40</v>
      </c>
      <c r="F119" s="182" t="s">
        <v>38</v>
      </c>
      <c r="G119" s="182" t="s">
        <v>92</v>
      </c>
      <c r="H119" s="182" t="s">
        <v>26</v>
      </c>
      <c r="I119" s="184">
        <v>0.19722222222222224</v>
      </c>
      <c r="J119" s="184">
        <v>0.19722222222222224</v>
      </c>
      <c r="K119" s="182" t="s">
        <v>44</v>
      </c>
      <c r="L119" s="182" t="s">
        <v>28</v>
      </c>
      <c r="M119" s="185">
        <v>37889.730212532995</v>
      </c>
    </row>
    <row r="120" spans="1:13" ht="12.75">
      <c r="A120" s="188" t="s">
        <v>19</v>
      </c>
      <c r="B120" s="178" t="s">
        <v>684</v>
      </c>
      <c r="C120" s="187" t="s">
        <v>37</v>
      </c>
      <c r="D120" s="180" t="s">
        <v>364</v>
      </c>
      <c r="E120" s="181" t="s">
        <v>40</v>
      </c>
      <c r="F120" s="182" t="s">
        <v>38</v>
      </c>
      <c r="G120" s="182" t="s">
        <v>92</v>
      </c>
      <c r="H120" s="182" t="s">
        <v>26</v>
      </c>
      <c r="I120" s="184">
        <v>0.21944444444444444</v>
      </c>
      <c r="J120" s="184">
        <v>0.21944444444444444</v>
      </c>
      <c r="K120" s="182" t="s">
        <v>44</v>
      </c>
      <c r="L120" s="182" t="s">
        <v>28</v>
      </c>
      <c r="M120" s="185">
        <v>20203.633602172504</v>
      </c>
    </row>
    <row r="121" spans="1:13" ht="12.75">
      <c r="A121" s="188" t="s">
        <v>19</v>
      </c>
      <c r="B121" s="178" t="s">
        <v>685</v>
      </c>
      <c r="C121" s="187" t="s">
        <v>37</v>
      </c>
      <c r="D121" s="180" t="s">
        <v>250</v>
      </c>
      <c r="E121" s="181" t="s">
        <v>23</v>
      </c>
      <c r="F121" s="182" t="s">
        <v>38</v>
      </c>
      <c r="G121" s="182" t="s">
        <v>92</v>
      </c>
      <c r="H121" s="182" t="s">
        <v>26</v>
      </c>
      <c r="I121" s="184">
        <v>0.06388888888888888</v>
      </c>
      <c r="J121" s="184">
        <v>0.06388888888888888</v>
      </c>
      <c r="K121" s="182" t="s">
        <v>85</v>
      </c>
      <c r="L121" s="182" t="s">
        <v>28</v>
      </c>
      <c r="M121" s="185">
        <v>29812.584067367523</v>
      </c>
    </row>
    <row r="122" spans="1:13" ht="12.75">
      <c r="A122" s="188" t="s">
        <v>19</v>
      </c>
      <c r="B122" s="178" t="s">
        <v>686</v>
      </c>
      <c r="C122" s="187" t="s">
        <v>37</v>
      </c>
      <c r="D122" s="180" t="s">
        <v>120</v>
      </c>
      <c r="E122" s="181" t="s">
        <v>23</v>
      </c>
      <c r="F122" s="182" t="s">
        <v>38</v>
      </c>
      <c r="G122" s="182" t="s">
        <v>92</v>
      </c>
      <c r="H122" s="182" t="s">
        <v>26</v>
      </c>
      <c r="I122" s="184">
        <v>0.3972222222222222</v>
      </c>
      <c r="J122" s="184">
        <v>0.3972222222222222</v>
      </c>
      <c r="K122" s="182" t="s">
        <v>44</v>
      </c>
      <c r="L122" s="182" t="s">
        <v>28</v>
      </c>
      <c r="M122" s="185">
        <v>100985.01119865337</v>
      </c>
    </row>
    <row r="123" spans="1:13" ht="12.75">
      <c r="A123" s="188" t="s">
        <v>19</v>
      </c>
      <c r="B123" s="178" t="s">
        <v>687</v>
      </c>
      <c r="C123" s="187" t="s">
        <v>37</v>
      </c>
      <c r="D123" s="180" t="s">
        <v>215</v>
      </c>
      <c r="E123" s="181" t="s">
        <v>40</v>
      </c>
      <c r="F123" s="182" t="s">
        <v>38</v>
      </c>
      <c r="G123" s="182" t="s">
        <v>92</v>
      </c>
      <c r="H123" s="182" t="s">
        <v>26</v>
      </c>
      <c r="I123" s="184">
        <v>0.2361111111111111</v>
      </c>
      <c r="J123" s="184">
        <v>0.2361111111111111</v>
      </c>
      <c r="K123" s="182" t="s">
        <v>85</v>
      </c>
      <c r="L123" s="182" t="s">
        <v>28</v>
      </c>
      <c r="M123" s="185">
        <v>136365.88526769506</v>
      </c>
    </row>
    <row r="124" spans="1:13" ht="12.75">
      <c r="A124" s="188" t="s">
        <v>19</v>
      </c>
      <c r="B124" s="178" t="s">
        <v>688</v>
      </c>
      <c r="C124" s="187" t="s">
        <v>37</v>
      </c>
      <c r="D124" s="180" t="s">
        <v>288</v>
      </c>
      <c r="E124" s="181" t="s">
        <v>40</v>
      </c>
      <c r="F124" s="182" t="s">
        <v>38</v>
      </c>
      <c r="G124" s="182" t="s">
        <v>92</v>
      </c>
      <c r="H124" s="182" t="s">
        <v>26</v>
      </c>
      <c r="I124" s="184">
        <v>0.04722222222222222</v>
      </c>
      <c r="J124" s="184">
        <v>0.04722222222222222</v>
      </c>
      <c r="K124" s="182" t="s">
        <v>85</v>
      </c>
      <c r="L124" s="182" t="s">
        <v>28</v>
      </c>
      <c r="M124" s="185">
        <v>12632.829891221143</v>
      </c>
    </row>
    <row r="125" spans="1:13" ht="12.75">
      <c r="A125" s="188" t="s">
        <v>19</v>
      </c>
      <c r="B125" s="178" t="s">
        <v>689</v>
      </c>
      <c r="C125" s="187" t="s">
        <v>37</v>
      </c>
      <c r="D125" s="180" t="s">
        <v>337</v>
      </c>
      <c r="E125" s="181" t="s">
        <v>23</v>
      </c>
      <c r="F125" s="182" t="s">
        <v>38</v>
      </c>
      <c r="G125" s="182" t="s">
        <v>92</v>
      </c>
      <c r="H125" s="182" t="s">
        <v>26</v>
      </c>
      <c r="I125" s="184">
        <v>0.06111111111111111</v>
      </c>
      <c r="J125" s="184">
        <v>0.06111111111111111</v>
      </c>
      <c r="K125" s="182" t="s">
        <v>44</v>
      </c>
      <c r="L125" s="182" t="s">
        <v>28</v>
      </c>
      <c r="M125" s="185">
        <v>37897.431589513304</v>
      </c>
    </row>
    <row r="126" spans="1:13" ht="12.75">
      <c r="A126" s="188" t="s">
        <v>19</v>
      </c>
      <c r="B126" s="178" t="s">
        <v>690</v>
      </c>
      <c r="C126" s="187" t="s">
        <v>37</v>
      </c>
      <c r="D126" s="180" t="s">
        <v>337</v>
      </c>
      <c r="E126" s="181" t="s">
        <v>23</v>
      </c>
      <c r="F126" s="182" t="s">
        <v>38</v>
      </c>
      <c r="G126" s="182" t="s">
        <v>92</v>
      </c>
      <c r="H126" s="182" t="s">
        <v>26</v>
      </c>
      <c r="I126" s="184">
        <v>0.10277777777777777</v>
      </c>
      <c r="J126" s="184">
        <v>0.10277777777777777</v>
      </c>
      <c r="K126" s="182" t="s">
        <v>44</v>
      </c>
      <c r="L126" s="182" t="s">
        <v>28</v>
      </c>
      <c r="M126" s="185">
        <v>37604.81913160912</v>
      </c>
    </row>
    <row r="127" spans="1:13" ht="12.75">
      <c r="A127" s="188" t="s">
        <v>19</v>
      </c>
      <c r="B127" s="178" t="s">
        <v>691</v>
      </c>
      <c r="C127" s="187" t="s">
        <v>37</v>
      </c>
      <c r="D127" s="180" t="s">
        <v>337</v>
      </c>
      <c r="E127" s="181" t="s">
        <v>23</v>
      </c>
      <c r="F127" s="182" t="s">
        <v>38</v>
      </c>
      <c r="G127" s="182" t="s">
        <v>92</v>
      </c>
      <c r="H127" s="182" t="s">
        <v>26</v>
      </c>
      <c r="I127" s="184">
        <v>0.12777777777777777</v>
      </c>
      <c r="J127" s="184">
        <v>0.12777777777777777</v>
      </c>
      <c r="K127" s="182" t="s">
        <v>44</v>
      </c>
      <c r="L127" s="182" t="s">
        <v>28</v>
      </c>
      <c r="M127" s="185">
        <v>9093.75002589381</v>
      </c>
    </row>
    <row r="128" spans="1:13" ht="12.75">
      <c r="A128" s="188" t="s">
        <v>19</v>
      </c>
      <c r="B128" s="178" t="s">
        <v>692</v>
      </c>
      <c r="C128" s="187" t="s">
        <v>37</v>
      </c>
      <c r="D128" s="180" t="s">
        <v>337</v>
      </c>
      <c r="E128" s="181" t="s">
        <v>23</v>
      </c>
      <c r="F128" s="182" t="s">
        <v>38</v>
      </c>
      <c r="G128" s="182" t="s">
        <v>92</v>
      </c>
      <c r="H128" s="182" t="s">
        <v>26</v>
      </c>
      <c r="I128" s="184">
        <v>0.39166666666666666</v>
      </c>
      <c r="J128" s="184">
        <v>0.39166666666666666</v>
      </c>
      <c r="K128" s="182" t="s">
        <v>44</v>
      </c>
      <c r="L128" s="182" t="s">
        <v>28</v>
      </c>
      <c r="M128" s="185">
        <v>45437.60771239383</v>
      </c>
    </row>
    <row r="129" spans="1:13" ht="12.75">
      <c r="A129" s="188" t="s">
        <v>19</v>
      </c>
      <c r="B129" s="178" t="s">
        <v>693</v>
      </c>
      <c r="C129" s="187" t="s">
        <v>37</v>
      </c>
      <c r="D129" s="180" t="s">
        <v>363</v>
      </c>
      <c r="E129" s="181" t="s">
        <v>40</v>
      </c>
      <c r="F129" s="182" t="s">
        <v>38</v>
      </c>
      <c r="G129" s="182" t="s">
        <v>92</v>
      </c>
      <c r="H129" s="182" t="s">
        <v>26</v>
      </c>
      <c r="I129" s="184">
        <v>0.06111111111111111</v>
      </c>
      <c r="J129" s="184">
        <v>0.06111111111111111</v>
      </c>
      <c r="K129" s="182" t="s">
        <v>85</v>
      </c>
      <c r="L129" s="182" t="s">
        <v>28</v>
      </c>
      <c r="M129" s="185">
        <v>17685.41648523925</v>
      </c>
    </row>
    <row r="130" spans="1:13" ht="12.75">
      <c r="A130" s="188" t="s">
        <v>19</v>
      </c>
      <c r="B130" s="178" t="s">
        <v>694</v>
      </c>
      <c r="C130" s="187" t="s">
        <v>37</v>
      </c>
      <c r="D130" s="180" t="s">
        <v>215</v>
      </c>
      <c r="E130" s="181" t="s">
        <v>23</v>
      </c>
      <c r="F130" s="182" t="s">
        <v>38</v>
      </c>
      <c r="G130" s="182" t="s">
        <v>92</v>
      </c>
      <c r="H130" s="182" t="s">
        <v>26</v>
      </c>
      <c r="I130" s="184">
        <v>0.08888888888888889</v>
      </c>
      <c r="J130" s="184">
        <v>0.08888888888888889</v>
      </c>
      <c r="K130" s="182" t="s">
        <v>85</v>
      </c>
      <c r="L130" s="182" t="s">
        <v>28</v>
      </c>
      <c r="M130" s="185">
        <v>219783.39512256885</v>
      </c>
    </row>
    <row r="131" spans="1:13" ht="12.75">
      <c r="A131" s="188" t="s">
        <v>19</v>
      </c>
      <c r="B131" s="178" t="s">
        <v>695</v>
      </c>
      <c r="C131" s="187" t="s">
        <v>37</v>
      </c>
      <c r="D131" s="180" t="s">
        <v>221</v>
      </c>
      <c r="E131" s="181" t="s">
        <v>23</v>
      </c>
      <c r="F131" s="182" t="s">
        <v>38</v>
      </c>
      <c r="G131" s="182" t="s">
        <v>92</v>
      </c>
      <c r="H131" s="182" t="s">
        <v>26</v>
      </c>
      <c r="I131" s="184">
        <v>0.09722222222222224</v>
      </c>
      <c r="J131" s="184">
        <v>0.09722222222222224</v>
      </c>
      <c r="K131" s="182" t="s">
        <v>44</v>
      </c>
      <c r="L131" s="182" t="s">
        <v>28</v>
      </c>
      <c r="M131" s="185">
        <v>126318.71825144209</v>
      </c>
    </row>
    <row r="132" spans="1:13" ht="12.75">
      <c r="A132" s="188" t="s">
        <v>19</v>
      </c>
      <c r="B132" s="178" t="s">
        <v>696</v>
      </c>
      <c r="C132" s="187" t="s">
        <v>37</v>
      </c>
      <c r="D132" s="180" t="s">
        <v>250</v>
      </c>
      <c r="E132" s="181" t="s">
        <v>23</v>
      </c>
      <c r="F132" s="182" t="s">
        <v>38</v>
      </c>
      <c r="G132" s="182" t="s">
        <v>92</v>
      </c>
      <c r="H132" s="182" t="s">
        <v>26</v>
      </c>
      <c r="I132" s="184">
        <v>0.002777777777777778</v>
      </c>
      <c r="J132" s="184">
        <v>0.002777777777777778</v>
      </c>
      <c r="K132" s="182" t="s">
        <v>85</v>
      </c>
      <c r="L132" s="182" t="s">
        <v>28</v>
      </c>
      <c r="M132" s="185">
        <v>75803.04359081412</v>
      </c>
    </row>
    <row r="133" spans="1:13" ht="12.75">
      <c r="A133" s="188" t="s">
        <v>19</v>
      </c>
      <c r="B133" s="178" t="s">
        <v>697</v>
      </c>
      <c r="C133" s="187" t="s">
        <v>37</v>
      </c>
      <c r="D133" s="180" t="s">
        <v>337</v>
      </c>
      <c r="E133" s="181" t="s">
        <v>23</v>
      </c>
      <c r="F133" s="182" t="s">
        <v>38</v>
      </c>
      <c r="G133" s="182" t="s">
        <v>92</v>
      </c>
      <c r="H133" s="182" t="s">
        <v>26</v>
      </c>
      <c r="I133" s="184">
        <v>0.3527777777777778</v>
      </c>
      <c r="J133" s="184">
        <v>0.3527777777777778</v>
      </c>
      <c r="K133" s="182" t="s">
        <v>44</v>
      </c>
      <c r="L133" s="182" t="s">
        <v>28</v>
      </c>
      <c r="M133" s="185">
        <v>12622.785987945359</v>
      </c>
    </row>
    <row r="134" spans="1:13" ht="12.75">
      <c r="A134" s="188" t="s">
        <v>19</v>
      </c>
      <c r="B134" s="178" t="s">
        <v>698</v>
      </c>
      <c r="C134" s="187" t="s">
        <v>37</v>
      </c>
      <c r="D134" s="180" t="s">
        <v>337</v>
      </c>
      <c r="E134" s="181" t="s">
        <v>23</v>
      </c>
      <c r="F134" s="182" t="s">
        <v>38</v>
      </c>
      <c r="G134" s="182" t="s">
        <v>92</v>
      </c>
      <c r="H134" s="182" t="s">
        <v>26</v>
      </c>
      <c r="I134" s="184">
        <v>0.10555555555555557</v>
      </c>
      <c r="J134" s="184">
        <v>0.10555555555555557</v>
      </c>
      <c r="K134" s="182" t="s">
        <v>85</v>
      </c>
      <c r="L134" s="182" t="s">
        <v>28</v>
      </c>
      <c r="M134" s="185">
        <v>45473.41201664988</v>
      </c>
    </row>
    <row r="135" spans="1:13" ht="12.75">
      <c r="A135" s="188" t="s">
        <v>19</v>
      </c>
      <c r="B135" s="178" t="s">
        <v>699</v>
      </c>
      <c r="C135" s="187" t="s">
        <v>37</v>
      </c>
      <c r="D135" s="180" t="s">
        <v>250</v>
      </c>
      <c r="E135" s="181" t="s">
        <v>97</v>
      </c>
      <c r="F135" s="182" t="s">
        <v>38</v>
      </c>
      <c r="G135" s="182" t="s">
        <v>92</v>
      </c>
      <c r="H135" s="182" t="s">
        <v>26</v>
      </c>
      <c r="I135" s="184">
        <v>0.1388888888888889</v>
      </c>
      <c r="J135" s="184">
        <v>0.1388888888888889</v>
      </c>
      <c r="K135" s="182" t="s">
        <v>44</v>
      </c>
      <c r="L135" s="182" t="s">
        <v>28</v>
      </c>
      <c r="M135" s="185">
        <v>25258.39532409816</v>
      </c>
    </row>
    <row r="136" spans="1:13" ht="12.75">
      <c r="A136" s="188" t="s">
        <v>19</v>
      </c>
      <c r="B136" s="178" t="s">
        <v>700</v>
      </c>
      <c r="C136" s="187" t="s">
        <v>37</v>
      </c>
      <c r="D136" s="180" t="s">
        <v>250</v>
      </c>
      <c r="E136" s="181" t="s">
        <v>97</v>
      </c>
      <c r="F136" s="182" t="s">
        <v>38</v>
      </c>
      <c r="G136" s="182" t="s">
        <v>92</v>
      </c>
      <c r="H136" s="182" t="s">
        <v>26</v>
      </c>
      <c r="I136" s="184">
        <v>0.1388888888888889</v>
      </c>
      <c r="J136" s="184">
        <v>0.1388888888888889</v>
      </c>
      <c r="K136" s="182" t="s">
        <v>44</v>
      </c>
      <c r="L136" s="182" t="s">
        <v>28</v>
      </c>
      <c r="M136" s="185">
        <v>75776.21773762787</v>
      </c>
    </row>
    <row r="137" spans="1:13" ht="12.75">
      <c r="A137" s="188" t="s">
        <v>19</v>
      </c>
      <c r="B137" s="178" t="s">
        <v>701</v>
      </c>
      <c r="C137" s="187" t="s">
        <v>37</v>
      </c>
      <c r="D137" s="180" t="s">
        <v>250</v>
      </c>
      <c r="E137" s="181" t="s">
        <v>97</v>
      </c>
      <c r="F137" s="182" t="s">
        <v>38</v>
      </c>
      <c r="G137" s="182" t="s">
        <v>92</v>
      </c>
      <c r="H137" s="182" t="s">
        <v>26</v>
      </c>
      <c r="I137" s="184">
        <v>0.3527777777777778</v>
      </c>
      <c r="J137" s="184">
        <v>0.3527777777777778</v>
      </c>
      <c r="K137" s="182" t="s">
        <v>44</v>
      </c>
      <c r="L137" s="182" t="s">
        <v>28</v>
      </c>
      <c r="M137" s="185">
        <v>8583.795157209088</v>
      </c>
    </row>
    <row r="138" spans="1:13" ht="12.75">
      <c r="A138" s="188" t="s">
        <v>19</v>
      </c>
      <c r="B138" s="178" t="s">
        <v>702</v>
      </c>
      <c r="C138" s="187" t="s">
        <v>37</v>
      </c>
      <c r="D138" s="180" t="s">
        <v>24</v>
      </c>
      <c r="E138" s="181" t="s">
        <v>23</v>
      </c>
      <c r="F138" s="182" t="s">
        <v>38</v>
      </c>
      <c r="G138" s="182" t="s">
        <v>92</v>
      </c>
      <c r="H138" s="182" t="s">
        <v>26</v>
      </c>
      <c r="I138" s="184">
        <v>0.025</v>
      </c>
      <c r="J138" s="184">
        <v>0.025</v>
      </c>
      <c r="K138" s="182" t="s">
        <v>44</v>
      </c>
      <c r="L138" s="182" t="s">
        <v>28</v>
      </c>
      <c r="M138" s="185">
        <v>37899.837285011774</v>
      </c>
    </row>
    <row r="139" spans="1:13" ht="12.75">
      <c r="A139" s="188" t="s">
        <v>19</v>
      </c>
      <c r="B139" s="178" t="s">
        <v>703</v>
      </c>
      <c r="C139" s="187" t="s">
        <v>37</v>
      </c>
      <c r="D139" s="180" t="s">
        <v>24</v>
      </c>
      <c r="E139" s="181" t="s">
        <v>23</v>
      </c>
      <c r="F139" s="182" t="s">
        <v>38</v>
      </c>
      <c r="G139" s="182" t="s">
        <v>92</v>
      </c>
      <c r="H139" s="182" t="s">
        <v>26</v>
      </c>
      <c r="I139" s="184">
        <v>0.15555555555555556</v>
      </c>
      <c r="J139" s="184">
        <v>0.15555555555555556</v>
      </c>
      <c r="K139" s="182" t="s">
        <v>44</v>
      </c>
      <c r="L139" s="182" t="s">
        <v>28</v>
      </c>
      <c r="M139" s="185">
        <v>35364.48516801931</v>
      </c>
    </row>
    <row r="140" spans="1:13" ht="12.75">
      <c r="A140" s="188" t="s">
        <v>19</v>
      </c>
      <c r="B140" s="178" t="s">
        <v>704</v>
      </c>
      <c r="C140" s="187" t="s">
        <v>37</v>
      </c>
      <c r="D140" s="180" t="s">
        <v>24</v>
      </c>
      <c r="E140" s="181" t="s">
        <v>23</v>
      </c>
      <c r="F140" s="182" t="s">
        <v>38</v>
      </c>
      <c r="G140" s="182" t="s">
        <v>92</v>
      </c>
      <c r="H140" s="182" t="s">
        <v>26</v>
      </c>
      <c r="I140" s="184">
        <v>0.19444444444444445</v>
      </c>
      <c r="J140" s="184">
        <v>0.19444444444444445</v>
      </c>
      <c r="K140" s="182" t="s">
        <v>44</v>
      </c>
      <c r="L140" s="182" t="s">
        <v>28</v>
      </c>
      <c r="M140" s="185">
        <v>20207.558511949403</v>
      </c>
    </row>
    <row r="141" spans="1:13" ht="12.75">
      <c r="A141" s="188" t="s">
        <v>19</v>
      </c>
      <c r="B141" s="178" t="s">
        <v>705</v>
      </c>
      <c r="C141" s="187" t="s">
        <v>37</v>
      </c>
      <c r="D141" s="180" t="s">
        <v>120</v>
      </c>
      <c r="E141" s="181" t="s">
        <v>23</v>
      </c>
      <c r="F141" s="182" t="s">
        <v>38</v>
      </c>
      <c r="G141" s="182" t="s">
        <v>92</v>
      </c>
      <c r="H141" s="182" t="s">
        <v>43</v>
      </c>
      <c r="I141" s="184">
        <v>0.06666666666666667</v>
      </c>
      <c r="J141" s="184">
        <v>0.06666666666666667</v>
      </c>
      <c r="K141" s="182" t="s">
        <v>44</v>
      </c>
      <c r="L141" s="182" t="s">
        <v>28</v>
      </c>
      <c r="M141" s="185">
        <v>25266.833132700493</v>
      </c>
    </row>
    <row r="142" spans="1:13" ht="12.75">
      <c r="A142" s="188" t="s">
        <v>19</v>
      </c>
      <c r="B142" s="178" t="s">
        <v>706</v>
      </c>
      <c r="C142" s="187" t="s">
        <v>37</v>
      </c>
      <c r="D142" s="180" t="s">
        <v>120</v>
      </c>
      <c r="E142" s="181" t="s">
        <v>23</v>
      </c>
      <c r="F142" s="182" t="s">
        <v>38</v>
      </c>
      <c r="G142" s="182" t="s">
        <v>92</v>
      </c>
      <c r="H142" s="182" t="s">
        <v>43</v>
      </c>
      <c r="I142" s="184">
        <v>0.027777777777777776</v>
      </c>
      <c r="J142" s="184">
        <v>0.027777777777777776</v>
      </c>
      <c r="K142" s="182" t="s">
        <v>44</v>
      </c>
      <c r="L142" s="182" t="s">
        <v>28</v>
      </c>
      <c r="M142" s="185">
        <v>75803.04359081412</v>
      </c>
    </row>
    <row r="143" spans="1:13" ht="12.75">
      <c r="A143" s="188" t="s">
        <v>19</v>
      </c>
      <c r="B143" s="178" t="s">
        <v>707</v>
      </c>
      <c r="C143" s="187" t="s">
        <v>37</v>
      </c>
      <c r="D143" s="180" t="s">
        <v>120</v>
      </c>
      <c r="E143" s="181" t="s">
        <v>40</v>
      </c>
      <c r="F143" s="182" t="s">
        <v>38</v>
      </c>
      <c r="G143" s="182" t="s">
        <v>92</v>
      </c>
      <c r="H143" s="182" t="s">
        <v>43</v>
      </c>
      <c r="I143" s="184">
        <v>0.17500000000000002</v>
      </c>
      <c r="J143" s="184">
        <v>0.17500000000000002</v>
      </c>
      <c r="K143" s="182" t="s">
        <v>44</v>
      </c>
      <c r="L143" s="182" t="s">
        <v>28</v>
      </c>
      <c r="M143" s="185">
        <v>12633.840598469018</v>
      </c>
    </row>
    <row r="144" spans="1:13" ht="12.75">
      <c r="A144" s="188" t="s">
        <v>19</v>
      </c>
      <c r="B144" s="178" t="s">
        <v>708</v>
      </c>
      <c r="C144" s="187" t="s">
        <v>37</v>
      </c>
      <c r="D144" s="180" t="s">
        <v>120</v>
      </c>
      <c r="E144" s="181" t="s">
        <v>40</v>
      </c>
      <c r="F144" s="182" t="s">
        <v>38</v>
      </c>
      <c r="G144" s="182" t="s">
        <v>92</v>
      </c>
      <c r="H144" s="182" t="s">
        <v>43</v>
      </c>
      <c r="I144" s="184">
        <v>0.14166666666666666</v>
      </c>
      <c r="J144" s="184">
        <v>0.14166666666666666</v>
      </c>
      <c r="K144" s="182" t="s">
        <v>44</v>
      </c>
      <c r="L144" s="182" t="s">
        <v>28</v>
      </c>
      <c r="M144" s="185">
        <v>12635.297568341588</v>
      </c>
    </row>
    <row r="145" spans="1:13" ht="12.75">
      <c r="A145" s="188" t="s">
        <v>19</v>
      </c>
      <c r="B145" s="178" t="s">
        <v>709</v>
      </c>
      <c r="C145" s="187" t="s">
        <v>37</v>
      </c>
      <c r="D145" s="180" t="s">
        <v>120</v>
      </c>
      <c r="E145" s="181" t="s">
        <v>23</v>
      </c>
      <c r="F145" s="182" t="s">
        <v>38</v>
      </c>
      <c r="G145" s="182" t="s">
        <v>92</v>
      </c>
      <c r="H145" s="182" t="s">
        <v>43</v>
      </c>
      <c r="I145" s="184">
        <v>0.013888888888888888</v>
      </c>
      <c r="J145" s="184">
        <v>0.013888888888888888</v>
      </c>
      <c r="K145" s="182" t="s">
        <v>44</v>
      </c>
      <c r="L145" s="182" t="s">
        <v>28</v>
      </c>
      <c r="M145" s="185">
        <v>75803.04359081412</v>
      </c>
    </row>
    <row r="146" spans="1:13" ht="12.75">
      <c r="A146" s="188" t="s">
        <v>19</v>
      </c>
      <c r="B146" s="178" t="s">
        <v>710</v>
      </c>
      <c r="C146" s="187" t="s">
        <v>37</v>
      </c>
      <c r="D146" s="180" t="s">
        <v>250</v>
      </c>
      <c r="E146" s="181" t="s">
        <v>97</v>
      </c>
      <c r="F146" s="182" t="s">
        <v>38</v>
      </c>
      <c r="G146" s="182" t="s">
        <v>92</v>
      </c>
      <c r="H146" s="182" t="s">
        <v>43</v>
      </c>
      <c r="I146" s="184">
        <v>0.05555555555555555</v>
      </c>
      <c r="J146" s="184">
        <v>0.05555555555555555</v>
      </c>
      <c r="K146" s="182" t="s">
        <v>44</v>
      </c>
      <c r="L146" s="182" t="s">
        <v>28</v>
      </c>
      <c r="M146" s="185">
        <v>101070.72478775214</v>
      </c>
    </row>
    <row r="147" spans="1:13" ht="12.75">
      <c r="A147" s="188" t="s">
        <v>19</v>
      </c>
      <c r="B147" s="178" t="s">
        <v>711</v>
      </c>
      <c r="C147" s="187" t="s">
        <v>37</v>
      </c>
      <c r="D147" s="180" t="s">
        <v>120</v>
      </c>
      <c r="E147" s="181" t="s">
        <v>23</v>
      </c>
      <c r="F147" s="182" t="s">
        <v>38</v>
      </c>
      <c r="G147" s="182" t="s">
        <v>92</v>
      </c>
      <c r="H147" s="182" t="s">
        <v>43</v>
      </c>
      <c r="I147" s="184">
        <v>0.027777777777777776</v>
      </c>
      <c r="J147" s="184">
        <v>0.027777777777777776</v>
      </c>
      <c r="K147" s="182" t="s">
        <v>44</v>
      </c>
      <c r="L147" s="182" t="s">
        <v>28</v>
      </c>
      <c r="M147" s="185">
        <v>101070.72478775214</v>
      </c>
    </row>
    <row r="148" spans="1:13" ht="12.75">
      <c r="A148" s="188" t="s">
        <v>19</v>
      </c>
      <c r="B148" s="178" t="s">
        <v>712</v>
      </c>
      <c r="C148" s="187" t="s">
        <v>37</v>
      </c>
      <c r="D148" s="180" t="s">
        <v>120</v>
      </c>
      <c r="E148" s="181" t="s">
        <v>23</v>
      </c>
      <c r="F148" s="182" t="s">
        <v>38</v>
      </c>
      <c r="G148" s="182" t="s">
        <v>92</v>
      </c>
      <c r="H148" s="182" t="s">
        <v>43</v>
      </c>
      <c r="I148" s="184">
        <v>0.06111111111111111</v>
      </c>
      <c r="J148" s="184">
        <v>0.06111111111111111</v>
      </c>
      <c r="K148" s="182" t="s">
        <v>44</v>
      </c>
      <c r="L148" s="182" t="s">
        <v>28</v>
      </c>
      <c r="M148" s="185">
        <v>50535.36239387607</v>
      </c>
    </row>
    <row r="149" spans="1:13" ht="12.75">
      <c r="A149" s="188" t="s">
        <v>19</v>
      </c>
      <c r="B149" s="178" t="s">
        <v>713</v>
      </c>
      <c r="C149" s="187" t="s">
        <v>37</v>
      </c>
      <c r="D149" s="180" t="s">
        <v>120</v>
      </c>
      <c r="E149" s="181" t="s">
        <v>23</v>
      </c>
      <c r="F149" s="182" t="s">
        <v>38</v>
      </c>
      <c r="G149" s="182" t="s">
        <v>92</v>
      </c>
      <c r="H149" s="182" t="s">
        <v>43</v>
      </c>
      <c r="I149" s="184">
        <v>0.06944444444444445</v>
      </c>
      <c r="J149" s="184">
        <v>0.06944444444444445</v>
      </c>
      <c r="K149" s="182" t="s">
        <v>44</v>
      </c>
      <c r="L149" s="182" t="s">
        <v>28</v>
      </c>
      <c r="M149" s="185">
        <v>68222.7392317327</v>
      </c>
    </row>
    <row r="150" spans="1:13" ht="12.75">
      <c r="A150" s="188" t="s">
        <v>19</v>
      </c>
      <c r="B150" s="178" t="s">
        <v>714</v>
      </c>
      <c r="C150" s="187" t="s">
        <v>37</v>
      </c>
      <c r="D150" s="180" t="s">
        <v>120</v>
      </c>
      <c r="E150" s="181" t="s">
        <v>23</v>
      </c>
      <c r="F150" s="182" t="s">
        <v>38</v>
      </c>
      <c r="G150" s="182" t="s">
        <v>92</v>
      </c>
      <c r="H150" s="182" t="s">
        <v>43</v>
      </c>
      <c r="I150" s="184">
        <v>0.022222222222222223</v>
      </c>
      <c r="J150" s="184">
        <v>0.022222222222222223</v>
      </c>
      <c r="K150" s="182" t="s">
        <v>44</v>
      </c>
      <c r="L150" s="182" t="s">
        <v>28</v>
      </c>
      <c r="M150" s="185">
        <v>48008.59427418227</v>
      </c>
    </row>
    <row r="151" spans="1:13" ht="12.75">
      <c r="A151" s="188" t="s">
        <v>19</v>
      </c>
      <c r="B151" s="178" t="s">
        <v>715</v>
      </c>
      <c r="C151" s="187" t="s">
        <v>37</v>
      </c>
      <c r="D151" s="180" t="s">
        <v>364</v>
      </c>
      <c r="E151" s="181" t="s">
        <v>40</v>
      </c>
      <c r="F151" s="182" t="s">
        <v>38</v>
      </c>
      <c r="G151" s="182" t="s">
        <v>92</v>
      </c>
      <c r="H151" s="182" t="s">
        <v>43</v>
      </c>
      <c r="I151" s="184">
        <v>0.027777777777777776</v>
      </c>
      <c r="J151" s="184">
        <v>0.027777777777777776</v>
      </c>
      <c r="K151" s="182" t="s">
        <v>85</v>
      </c>
      <c r="L151" s="182" t="s">
        <v>28</v>
      </c>
      <c r="M151" s="185">
        <v>101070.72478775214</v>
      </c>
    </row>
    <row r="152" spans="1:13" ht="12.75">
      <c r="A152" s="188" t="s">
        <v>19</v>
      </c>
      <c r="B152" s="178" t="s">
        <v>716</v>
      </c>
      <c r="C152" s="187" t="s">
        <v>37</v>
      </c>
      <c r="D152" s="180" t="s">
        <v>120</v>
      </c>
      <c r="E152" s="181" t="s">
        <v>23</v>
      </c>
      <c r="F152" s="182" t="s">
        <v>38</v>
      </c>
      <c r="G152" s="182" t="s">
        <v>92</v>
      </c>
      <c r="H152" s="182" t="s">
        <v>43</v>
      </c>
      <c r="I152" s="184">
        <v>0.030555555555555555</v>
      </c>
      <c r="J152" s="184">
        <v>0.030555555555555555</v>
      </c>
      <c r="K152" s="182" t="s">
        <v>44</v>
      </c>
      <c r="L152" s="182" t="s">
        <v>28</v>
      </c>
      <c r="M152" s="185">
        <v>25362.231227684777</v>
      </c>
    </row>
    <row r="153" spans="1:13" ht="12.75">
      <c r="A153" s="188" t="s">
        <v>19</v>
      </c>
      <c r="B153" s="178" t="s">
        <v>717</v>
      </c>
      <c r="C153" s="187" t="s">
        <v>37</v>
      </c>
      <c r="D153" s="180" t="s">
        <v>120</v>
      </c>
      <c r="E153" s="181" t="s">
        <v>23</v>
      </c>
      <c r="F153" s="182" t="s">
        <v>38</v>
      </c>
      <c r="G153" s="182" t="s">
        <v>92</v>
      </c>
      <c r="H153" s="182" t="s">
        <v>43</v>
      </c>
      <c r="I153" s="184">
        <v>0.2555555555555556</v>
      </c>
      <c r="J153" s="184">
        <v>0.2555555555555556</v>
      </c>
      <c r="K153" s="182" t="s">
        <v>44</v>
      </c>
      <c r="L153" s="182" t="s">
        <v>28</v>
      </c>
      <c r="M153" s="185">
        <v>33475.34920688619</v>
      </c>
    </row>
    <row r="154" spans="1:13" ht="12.75">
      <c r="A154" s="188" t="s">
        <v>19</v>
      </c>
      <c r="B154" s="178" t="s">
        <v>718</v>
      </c>
      <c r="C154" s="187" t="s">
        <v>37</v>
      </c>
      <c r="D154" s="180" t="s">
        <v>364</v>
      </c>
      <c r="E154" s="181" t="s">
        <v>131</v>
      </c>
      <c r="F154" s="182" t="s">
        <v>22</v>
      </c>
      <c r="G154" s="182" t="s">
        <v>92</v>
      </c>
      <c r="H154" s="182" t="s">
        <v>26</v>
      </c>
      <c r="I154" s="184">
        <v>0.9222222222222225</v>
      </c>
      <c r="J154" s="184">
        <v>0.9222222222222225</v>
      </c>
      <c r="K154" s="182" t="s">
        <v>85</v>
      </c>
      <c r="L154" s="182" t="s">
        <v>28</v>
      </c>
      <c r="M154" s="185">
        <v>25427.763903880314</v>
      </c>
    </row>
    <row r="155" spans="1:13" ht="12.75">
      <c r="A155" s="188" t="s">
        <v>19</v>
      </c>
      <c r="B155" s="178" t="s">
        <v>719</v>
      </c>
      <c r="C155" s="187" t="s">
        <v>37</v>
      </c>
      <c r="D155" s="180" t="s">
        <v>221</v>
      </c>
      <c r="E155" s="181" t="s">
        <v>131</v>
      </c>
      <c r="F155" s="182" t="s">
        <v>22</v>
      </c>
      <c r="G155" s="182" t="s">
        <v>92</v>
      </c>
      <c r="H155" s="182" t="s">
        <v>26</v>
      </c>
      <c r="I155" s="184">
        <v>0.08055555555555556</v>
      </c>
      <c r="J155" s="184">
        <v>0.08055555555555556</v>
      </c>
      <c r="K155" s="182" t="s">
        <v>44</v>
      </c>
      <c r="L155" s="182" t="s">
        <v>28</v>
      </c>
      <c r="M155" s="185">
        <v>75821.21362079112</v>
      </c>
    </row>
    <row r="156" spans="1:13" ht="12.75">
      <c r="A156" s="188" t="s">
        <v>19</v>
      </c>
      <c r="B156" s="178" t="s">
        <v>720</v>
      </c>
      <c r="C156" s="187" t="s">
        <v>21</v>
      </c>
      <c r="D156" s="180" t="s">
        <v>364</v>
      </c>
      <c r="E156" s="181" t="s">
        <v>127</v>
      </c>
      <c r="F156" s="182" t="s">
        <v>22</v>
      </c>
      <c r="G156" s="182" t="s">
        <v>92</v>
      </c>
      <c r="H156" s="182" t="s">
        <v>26</v>
      </c>
      <c r="I156" s="184">
        <v>0.3833333333333334</v>
      </c>
      <c r="J156" s="184">
        <v>0.3833333333333334</v>
      </c>
      <c r="K156" s="182" t="s">
        <v>44</v>
      </c>
      <c r="L156" s="182" t="s">
        <v>28</v>
      </c>
      <c r="M156" s="185">
        <v>101476.77257884586</v>
      </c>
    </row>
    <row r="157" spans="1:13" ht="12.75">
      <c r="A157" s="188" t="s">
        <v>19</v>
      </c>
      <c r="B157" s="178" t="s">
        <v>721</v>
      </c>
      <c r="C157" s="187" t="s">
        <v>21</v>
      </c>
      <c r="D157" s="180" t="s">
        <v>364</v>
      </c>
      <c r="E157" s="181" t="s">
        <v>127</v>
      </c>
      <c r="F157" s="182" t="s">
        <v>22</v>
      </c>
      <c r="G157" s="182" t="s">
        <v>92</v>
      </c>
      <c r="H157" s="182" t="s">
        <v>26</v>
      </c>
      <c r="I157" s="184">
        <v>0.16944444444444445</v>
      </c>
      <c r="J157" s="184">
        <v>0.16944444444444445</v>
      </c>
      <c r="K157" s="182" t="s">
        <v>44</v>
      </c>
      <c r="L157" s="182" t="s">
        <v>28</v>
      </c>
      <c r="M157" s="185">
        <v>38013.2975927774</v>
      </c>
    </row>
    <row r="158" spans="1:13" ht="12.75">
      <c r="A158" s="188" t="s">
        <v>19</v>
      </c>
      <c r="B158" s="178" t="s">
        <v>722</v>
      </c>
      <c r="C158" s="187" t="s">
        <v>37</v>
      </c>
      <c r="D158" s="180" t="s">
        <v>363</v>
      </c>
      <c r="E158" s="181" t="s">
        <v>23</v>
      </c>
      <c r="F158" s="182" t="s">
        <v>38</v>
      </c>
      <c r="G158" s="182" t="s">
        <v>92</v>
      </c>
      <c r="H158" s="182" t="s">
        <v>26</v>
      </c>
      <c r="I158" s="184">
        <v>0.002777777777777778</v>
      </c>
      <c r="J158" s="184">
        <v>0.002777777777777778</v>
      </c>
      <c r="K158" s="182" t="s">
        <v>85</v>
      </c>
      <c r="L158" s="182" t="s">
        <v>28</v>
      </c>
      <c r="M158" s="185">
        <v>151606.08718162825</v>
      </c>
    </row>
    <row r="159" spans="1:13" ht="12.75">
      <c r="A159" s="188" t="s">
        <v>19</v>
      </c>
      <c r="B159" s="178" t="s">
        <v>723</v>
      </c>
      <c r="C159" s="187" t="s">
        <v>37</v>
      </c>
      <c r="D159" s="180" t="s">
        <v>288</v>
      </c>
      <c r="E159" s="181" t="s">
        <v>23</v>
      </c>
      <c r="F159" s="182" t="s">
        <v>38</v>
      </c>
      <c r="G159" s="182" t="s">
        <v>92</v>
      </c>
      <c r="H159" s="182" t="s">
        <v>26</v>
      </c>
      <c r="I159" s="184">
        <v>0.002777777777777778</v>
      </c>
      <c r="J159" s="184">
        <v>0.002777777777777778</v>
      </c>
      <c r="K159" s="182" t="s">
        <v>85</v>
      </c>
      <c r="L159" s="182" t="s">
        <v>28</v>
      </c>
      <c r="M159" s="185">
        <v>277944.4931663184</v>
      </c>
    </row>
    <row r="160" spans="1:13" ht="12.75">
      <c r="A160" s="188" t="s">
        <v>19</v>
      </c>
      <c r="B160" s="178" t="s">
        <v>724</v>
      </c>
      <c r="C160" s="187" t="s">
        <v>37</v>
      </c>
      <c r="D160" s="180" t="s">
        <v>215</v>
      </c>
      <c r="E160" s="181" t="s">
        <v>23</v>
      </c>
      <c r="F160" s="182" t="s">
        <v>38</v>
      </c>
      <c r="G160" s="182" t="s">
        <v>92</v>
      </c>
      <c r="H160" s="182" t="s">
        <v>26</v>
      </c>
      <c r="I160" s="184">
        <v>0.002777777777777778</v>
      </c>
      <c r="J160" s="184">
        <v>0.002777777777777778</v>
      </c>
      <c r="K160" s="182" t="s">
        <v>85</v>
      </c>
      <c r="L160" s="182" t="s">
        <v>28</v>
      </c>
      <c r="M160" s="185">
        <v>252676.81196938036</v>
      </c>
    </row>
    <row r="161" spans="1:13" ht="12.75">
      <c r="A161" s="188" t="s">
        <v>19</v>
      </c>
      <c r="B161" s="178" t="s">
        <v>725</v>
      </c>
      <c r="C161" s="187" t="s">
        <v>37</v>
      </c>
      <c r="D161" s="180" t="s">
        <v>364</v>
      </c>
      <c r="E161" s="181" t="s">
        <v>23</v>
      </c>
      <c r="F161" s="182" t="s">
        <v>38</v>
      </c>
      <c r="G161" s="182" t="s">
        <v>92</v>
      </c>
      <c r="H161" s="182" t="s">
        <v>26</v>
      </c>
      <c r="I161" s="184">
        <v>0.002777777777777778</v>
      </c>
      <c r="J161" s="184">
        <v>0.002777777777777778</v>
      </c>
      <c r="K161" s="182" t="s">
        <v>44</v>
      </c>
      <c r="L161" s="182" t="s">
        <v>28</v>
      </c>
      <c r="M161" s="185">
        <v>285524.79752539983</v>
      </c>
    </row>
    <row r="162" spans="1:13" ht="12.75">
      <c r="A162" s="188" t="s">
        <v>19</v>
      </c>
      <c r="B162" s="178" t="s">
        <v>726</v>
      </c>
      <c r="C162" s="187" t="s">
        <v>21</v>
      </c>
      <c r="D162" s="180" t="s">
        <v>364</v>
      </c>
      <c r="E162" s="181" t="s">
        <v>127</v>
      </c>
      <c r="F162" s="182" t="s">
        <v>22</v>
      </c>
      <c r="G162" s="182" t="s">
        <v>92</v>
      </c>
      <c r="H162" s="182" t="s">
        <v>26</v>
      </c>
      <c r="I162" s="184">
        <v>0.041666666666666664</v>
      </c>
      <c r="J162" s="184">
        <v>0.041666666666666664</v>
      </c>
      <c r="K162" s="182" t="s">
        <v>44</v>
      </c>
      <c r="L162" s="182" t="s">
        <v>28</v>
      </c>
      <c r="M162" s="185">
        <v>75811.52034196671</v>
      </c>
    </row>
    <row r="163" spans="1:13" ht="12.75">
      <c r="A163" s="188" t="s">
        <v>19</v>
      </c>
      <c r="B163" s="178" t="s">
        <v>727</v>
      </c>
      <c r="C163" s="187" t="s">
        <v>21</v>
      </c>
      <c r="D163" s="180" t="s">
        <v>364</v>
      </c>
      <c r="E163" s="181" t="s">
        <v>127</v>
      </c>
      <c r="F163" s="182" t="s">
        <v>22</v>
      </c>
      <c r="G163" s="182" t="s">
        <v>92</v>
      </c>
      <c r="H163" s="182" t="s">
        <v>26</v>
      </c>
      <c r="I163" s="184">
        <v>0.7166666666666667</v>
      </c>
      <c r="J163" s="184">
        <v>0.7166666666666667</v>
      </c>
      <c r="K163" s="182" t="s">
        <v>44</v>
      </c>
      <c r="L163" s="182" t="s">
        <v>28</v>
      </c>
      <c r="M163" s="185">
        <v>126869.49279126304</v>
      </c>
    </row>
    <row r="164" spans="1:13" ht="12.75">
      <c r="A164" s="188" t="s">
        <v>19</v>
      </c>
      <c r="B164" s="178" t="s">
        <v>728</v>
      </c>
      <c r="C164" s="187" t="s">
        <v>21</v>
      </c>
      <c r="D164" s="180" t="s">
        <v>364</v>
      </c>
      <c r="E164" s="181" t="s">
        <v>127</v>
      </c>
      <c r="F164" s="182" t="s">
        <v>22</v>
      </c>
      <c r="G164" s="182" t="s">
        <v>92</v>
      </c>
      <c r="H164" s="182" t="s">
        <v>26</v>
      </c>
      <c r="I164" s="184">
        <v>0.6305555555555555</v>
      </c>
      <c r="J164" s="184">
        <v>0.6305555555555555</v>
      </c>
      <c r="K164" s="182" t="s">
        <v>44</v>
      </c>
      <c r="L164" s="182" t="s">
        <v>28</v>
      </c>
      <c r="M164" s="185">
        <v>60965.65850474061</v>
      </c>
    </row>
    <row r="165" spans="1:13" ht="12.75">
      <c r="A165" s="188" t="s">
        <v>19</v>
      </c>
      <c r="B165" s="178" t="s">
        <v>729</v>
      </c>
      <c r="C165" s="187" t="s">
        <v>21</v>
      </c>
      <c r="D165" s="180" t="s">
        <v>364</v>
      </c>
      <c r="E165" s="181" t="s">
        <v>127</v>
      </c>
      <c r="F165" s="182" t="s">
        <v>22</v>
      </c>
      <c r="G165" s="182" t="s">
        <v>92</v>
      </c>
      <c r="H165" s="182" t="s">
        <v>26</v>
      </c>
      <c r="I165" s="184">
        <v>0.8861111111111111</v>
      </c>
      <c r="J165" s="184">
        <v>0.8861111111111111</v>
      </c>
      <c r="K165" s="182" t="s">
        <v>44</v>
      </c>
      <c r="L165" s="182" t="s">
        <v>28</v>
      </c>
      <c r="M165" s="185">
        <v>222511.34284723218</v>
      </c>
    </row>
    <row r="166" spans="1:13" ht="12.75">
      <c r="A166" s="188" t="s">
        <v>19</v>
      </c>
      <c r="B166" s="178" t="s">
        <v>730</v>
      </c>
      <c r="C166" s="187" t="s">
        <v>21</v>
      </c>
      <c r="D166" s="180" t="s">
        <v>364</v>
      </c>
      <c r="E166" s="181" t="s">
        <v>127</v>
      </c>
      <c r="F166" s="182" t="s">
        <v>22</v>
      </c>
      <c r="G166" s="182" t="s">
        <v>92</v>
      </c>
      <c r="H166" s="182" t="s">
        <v>26</v>
      </c>
      <c r="I166" s="184">
        <v>0.6305555555555555</v>
      </c>
      <c r="J166" s="184">
        <v>0.6305555555555555</v>
      </c>
      <c r="K166" s="182" t="s">
        <v>44</v>
      </c>
      <c r="L166" s="182" t="s">
        <v>28</v>
      </c>
      <c r="M166" s="185">
        <v>207901.2898052893</v>
      </c>
    </row>
    <row r="167" spans="1:13" ht="12.75">
      <c r="A167" s="188" t="s">
        <v>35</v>
      </c>
      <c r="B167" s="178" t="s">
        <v>731</v>
      </c>
      <c r="C167" s="187" t="s">
        <v>37</v>
      </c>
      <c r="D167" s="180" t="s">
        <v>364</v>
      </c>
      <c r="E167" s="181" t="s">
        <v>131</v>
      </c>
      <c r="F167" s="182" t="s">
        <v>22</v>
      </c>
      <c r="G167" s="182" t="s">
        <v>92</v>
      </c>
      <c r="H167" s="182" t="s">
        <v>26</v>
      </c>
      <c r="I167" s="184">
        <v>0.002777777777777778</v>
      </c>
      <c r="J167" s="184">
        <v>0.002777777777777778</v>
      </c>
      <c r="K167" s="182" t="s">
        <v>44</v>
      </c>
      <c r="L167" s="182" t="s">
        <v>28</v>
      </c>
      <c r="M167" s="185">
        <v>15029.733133980586</v>
      </c>
    </row>
    <row r="168" spans="1:13" ht="12.75">
      <c r="A168" s="188" t="s">
        <v>35</v>
      </c>
      <c r="B168" s="178" t="s">
        <v>732</v>
      </c>
      <c r="C168" s="187" t="s">
        <v>37</v>
      </c>
      <c r="D168" s="180" t="s">
        <v>181</v>
      </c>
      <c r="E168" s="181" t="s">
        <v>23</v>
      </c>
      <c r="F168" s="182" t="s">
        <v>38</v>
      </c>
      <c r="G168" s="182" t="s">
        <v>92</v>
      </c>
      <c r="H168" s="182" t="s">
        <v>26</v>
      </c>
      <c r="I168" s="184">
        <v>0.002777777777777778</v>
      </c>
      <c r="J168" s="184">
        <v>0.002777777777777778</v>
      </c>
      <c r="K168" s="182" t="s">
        <v>85</v>
      </c>
      <c r="L168" s="182" t="s">
        <v>28</v>
      </c>
      <c r="M168" s="185">
        <v>159690.91454854372</v>
      </c>
    </row>
    <row r="169" spans="1:13" ht="12.75">
      <c r="A169" s="188" t="s">
        <v>35</v>
      </c>
      <c r="B169" s="178" t="s">
        <v>733</v>
      </c>
      <c r="C169" s="187" t="s">
        <v>21</v>
      </c>
      <c r="D169" s="180" t="s">
        <v>181</v>
      </c>
      <c r="E169" s="181" t="s">
        <v>23</v>
      </c>
      <c r="F169" s="182" t="s">
        <v>38</v>
      </c>
      <c r="G169" s="182" t="s">
        <v>92</v>
      </c>
      <c r="H169" s="182" t="s">
        <v>26</v>
      </c>
      <c r="I169" s="184">
        <v>0.002777777777777778</v>
      </c>
      <c r="J169" s="184">
        <v>0.002777777777777778</v>
      </c>
      <c r="K169" s="182" t="s">
        <v>85</v>
      </c>
      <c r="L169" s="182" t="s">
        <v>28</v>
      </c>
      <c r="M169" s="185">
        <v>112722.9985048544</v>
      </c>
    </row>
    <row r="170" spans="1:13" ht="12.75">
      <c r="A170" s="188" t="s">
        <v>35</v>
      </c>
      <c r="B170" s="178" t="s">
        <v>734</v>
      </c>
      <c r="C170" s="187" t="s">
        <v>37</v>
      </c>
      <c r="D170" s="180" t="s">
        <v>363</v>
      </c>
      <c r="E170" s="181" t="s">
        <v>23</v>
      </c>
      <c r="F170" s="182" t="s">
        <v>38</v>
      </c>
      <c r="G170" s="182" t="s">
        <v>92</v>
      </c>
      <c r="H170" s="182" t="s">
        <v>26</v>
      </c>
      <c r="I170" s="184">
        <v>0.002777777777777778</v>
      </c>
      <c r="J170" s="184">
        <v>0.002777777777777778</v>
      </c>
      <c r="K170" s="182" t="s">
        <v>85</v>
      </c>
      <c r="L170" s="182" t="s">
        <v>28</v>
      </c>
      <c r="M170" s="185">
        <v>133388.88156407772</v>
      </c>
    </row>
    <row r="171" spans="1:13" ht="12.75">
      <c r="A171" s="188" t="s">
        <v>35</v>
      </c>
      <c r="B171" s="178" t="s">
        <v>735</v>
      </c>
      <c r="C171" s="187" t="s">
        <v>37</v>
      </c>
      <c r="D171" s="180" t="s">
        <v>215</v>
      </c>
      <c r="E171" s="181" t="s">
        <v>23</v>
      </c>
      <c r="F171" s="182" t="s">
        <v>38</v>
      </c>
      <c r="G171" s="182" t="s">
        <v>92</v>
      </c>
      <c r="H171" s="182" t="s">
        <v>26</v>
      </c>
      <c r="I171" s="184">
        <v>0.002777777777777778</v>
      </c>
      <c r="J171" s="184">
        <v>0.002777777777777778</v>
      </c>
      <c r="K171" s="182" t="s">
        <v>85</v>
      </c>
      <c r="L171" s="182" t="s">
        <v>28</v>
      </c>
      <c r="M171" s="185">
        <v>159690.91454854372</v>
      </c>
    </row>
    <row r="172" spans="1:13" ht="12.75">
      <c r="A172" s="188" t="s">
        <v>35</v>
      </c>
      <c r="B172" s="178" t="s">
        <v>736</v>
      </c>
      <c r="C172" s="187" t="s">
        <v>37</v>
      </c>
      <c r="D172" s="180" t="s">
        <v>337</v>
      </c>
      <c r="E172" s="181" t="s">
        <v>23</v>
      </c>
      <c r="F172" s="182" t="s">
        <v>38</v>
      </c>
      <c r="G172" s="182" t="s">
        <v>92</v>
      </c>
      <c r="H172" s="182" t="s">
        <v>26</v>
      </c>
      <c r="I172" s="184">
        <v>0.002777777777777778</v>
      </c>
      <c r="J172" s="184">
        <v>0.002777777777777778</v>
      </c>
      <c r="K172" s="182" t="s">
        <v>44</v>
      </c>
      <c r="L172" s="182" t="s">
        <v>28</v>
      </c>
      <c r="M172" s="185">
        <v>56361.4992524272</v>
      </c>
    </row>
    <row r="173" spans="1:13" ht="12.75">
      <c r="A173" s="188" t="s">
        <v>35</v>
      </c>
      <c r="B173" s="178" t="s">
        <v>737</v>
      </c>
      <c r="C173" s="187" t="s">
        <v>37</v>
      </c>
      <c r="D173" s="180" t="s">
        <v>337</v>
      </c>
      <c r="E173" s="181" t="s">
        <v>23</v>
      </c>
      <c r="F173" s="182" t="s">
        <v>38</v>
      </c>
      <c r="G173" s="182" t="s">
        <v>92</v>
      </c>
      <c r="H173" s="182" t="s">
        <v>26</v>
      </c>
      <c r="I173" s="184">
        <v>0.002777777777777778</v>
      </c>
      <c r="J173" s="184">
        <v>0.002777777777777778</v>
      </c>
      <c r="K173" s="182" t="s">
        <v>85</v>
      </c>
      <c r="L173" s="182" t="s">
        <v>28</v>
      </c>
      <c r="M173" s="185">
        <v>78906.09895339808</v>
      </c>
    </row>
    <row r="174" spans="1:13" ht="12.75">
      <c r="A174" s="188" t="s">
        <v>35</v>
      </c>
      <c r="B174" s="178" t="s">
        <v>738</v>
      </c>
      <c r="C174" s="187" t="s">
        <v>37</v>
      </c>
      <c r="D174" s="180" t="s">
        <v>337</v>
      </c>
      <c r="E174" s="181" t="s">
        <v>23</v>
      </c>
      <c r="F174" s="182" t="s">
        <v>38</v>
      </c>
      <c r="G174" s="182" t="s">
        <v>92</v>
      </c>
      <c r="H174" s="182" t="s">
        <v>26</v>
      </c>
      <c r="I174" s="184">
        <v>0.002777777777777778</v>
      </c>
      <c r="J174" s="184">
        <v>0.002777777777777778</v>
      </c>
      <c r="K174" s="182" t="s">
        <v>85</v>
      </c>
      <c r="L174" s="182" t="s">
        <v>28</v>
      </c>
      <c r="M174" s="185">
        <v>150297.33133980585</v>
      </c>
    </row>
    <row r="175" spans="1:13" ht="12.75">
      <c r="A175" s="188" t="s">
        <v>35</v>
      </c>
      <c r="B175" s="178" t="s">
        <v>739</v>
      </c>
      <c r="C175" s="187" t="s">
        <v>37</v>
      </c>
      <c r="D175" s="180" t="s">
        <v>215</v>
      </c>
      <c r="E175" s="181" t="s">
        <v>23</v>
      </c>
      <c r="F175" s="182" t="s">
        <v>38</v>
      </c>
      <c r="G175" s="182" t="s">
        <v>92</v>
      </c>
      <c r="H175" s="182" t="s">
        <v>26</v>
      </c>
      <c r="I175" s="184">
        <v>0.002777777777777778</v>
      </c>
      <c r="J175" s="184">
        <v>0.002777777777777778</v>
      </c>
      <c r="K175" s="182" t="s">
        <v>85</v>
      </c>
      <c r="L175" s="182" t="s">
        <v>28</v>
      </c>
      <c r="M175" s="185">
        <v>48846.6326854369</v>
      </c>
    </row>
    <row r="176" spans="1:13" ht="12.75">
      <c r="A176" s="188" t="s">
        <v>35</v>
      </c>
      <c r="B176" s="178" t="s">
        <v>740</v>
      </c>
      <c r="C176" s="187" t="s">
        <v>37</v>
      </c>
      <c r="D176" s="180" t="s">
        <v>337</v>
      </c>
      <c r="E176" s="181" t="s">
        <v>23</v>
      </c>
      <c r="F176" s="182" t="s">
        <v>38</v>
      </c>
      <c r="G176" s="182" t="s">
        <v>92</v>
      </c>
      <c r="H176" s="182" t="s">
        <v>26</v>
      </c>
      <c r="I176" s="184">
        <v>0.002777777777777778</v>
      </c>
      <c r="J176" s="184">
        <v>0.002777777777777778</v>
      </c>
      <c r="K176" s="182" t="s">
        <v>44</v>
      </c>
      <c r="L176" s="182" t="s">
        <v>28</v>
      </c>
      <c r="M176" s="185">
        <v>112722.9985048544</v>
      </c>
    </row>
    <row r="177" spans="1:13" ht="12.75">
      <c r="A177" s="188" t="s">
        <v>35</v>
      </c>
      <c r="B177" s="178" t="s">
        <v>741</v>
      </c>
      <c r="C177" s="187" t="s">
        <v>53</v>
      </c>
      <c r="D177" s="180" t="s">
        <v>364</v>
      </c>
      <c r="E177" s="181" t="s">
        <v>40</v>
      </c>
      <c r="F177" s="182" t="s">
        <v>38</v>
      </c>
      <c r="G177" s="182" t="s">
        <v>92</v>
      </c>
      <c r="H177" s="182" t="s">
        <v>26</v>
      </c>
      <c r="I177" s="184">
        <v>0.002777777777777778</v>
      </c>
      <c r="J177" s="184">
        <v>0.002777777777777778</v>
      </c>
      <c r="K177" s="182" t="s">
        <v>44</v>
      </c>
      <c r="L177" s="182" t="s">
        <v>28</v>
      </c>
      <c r="M177" s="185">
        <v>11272.29985048544</v>
      </c>
    </row>
    <row r="178" spans="1:13" ht="12.75">
      <c r="A178" s="188" t="s">
        <v>35</v>
      </c>
      <c r="B178" s="178" t="s">
        <v>742</v>
      </c>
      <c r="C178" s="187" t="s">
        <v>37</v>
      </c>
      <c r="D178" s="180" t="s">
        <v>120</v>
      </c>
      <c r="E178" s="181" t="s">
        <v>23</v>
      </c>
      <c r="F178" s="182" t="s">
        <v>38</v>
      </c>
      <c r="G178" s="182" t="s">
        <v>92</v>
      </c>
      <c r="H178" s="182" t="s">
        <v>26</v>
      </c>
      <c r="I178" s="184">
        <v>0.027777777777777776</v>
      </c>
      <c r="J178" s="184">
        <v>0.027777777777777776</v>
      </c>
      <c r="K178" s="182" t="s">
        <v>44</v>
      </c>
      <c r="L178" s="182" t="s">
        <v>28</v>
      </c>
      <c r="M178" s="185">
        <v>24423.31634271845</v>
      </c>
    </row>
    <row r="179" spans="1:13" ht="12.75">
      <c r="A179" s="188" t="s">
        <v>35</v>
      </c>
      <c r="B179" s="178" t="s">
        <v>743</v>
      </c>
      <c r="C179" s="187" t="s">
        <v>53</v>
      </c>
      <c r="D179" s="180" t="s">
        <v>288</v>
      </c>
      <c r="E179" s="181" t="s">
        <v>23</v>
      </c>
      <c r="F179" s="182" t="s">
        <v>38</v>
      </c>
      <c r="G179" s="182" t="s">
        <v>92</v>
      </c>
      <c r="H179" s="182" t="s">
        <v>26</v>
      </c>
      <c r="I179" s="184">
        <v>0.04722222222222222</v>
      </c>
      <c r="J179" s="184">
        <v>0.04722222222222222</v>
      </c>
      <c r="K179" s="182" t="s">
        <v>85</v>
      </c>
      <c r="L179" s="182" t="s">
        <v>28</v>
      </c>
      <c r="M179" s="185">
        <v>16908.44977572816</v>
      </c>
    </row>
    <row r="180" spans="1:13" ht="12.75">
      <c r="A180" s="188" t="s">
        <v>35</v>
      </c>
      <c r="B180" s="178" t="s">
        <v>744</v>
      </c>
      <c r="C180" s="187" t="s">
        <v>53</v>
      </c>
      <c r="D180" s="180" t="s">
        <v>363</v>
      </c>
      <c r="E180" s="181" t="s">
        <v>40</v>
      </c>
      <c r="F180" s="182" t="s">
        <v>38</v>
      </c>
      <c r="G180" s="182" t="s">
        <v>92</v>
      </c>
      <c r="H180" s="182" t="s">
        <v>26</v>
      </c>
      <c r="I180" s="184">
        <v>0.058333333333333334</v>
      </c>
      <c r="J180" s="184">
        <v>0.058333333333333334</v>
      </c>
      <c r="K180" s="182" t="s">
        <v>85</v>
      </c>
      <c r="L180" s="182" t="s">
        <v>28</v>
      </c>
      <c r="M180" s="185">
        <v>56361.4992524272</v>
      </c>
    </row>
    <row r="181" spans="1:13" ht="12.75">
      <c r="A181" s="188" t="s">
        <v>35</v>
      </c>
      <c r="B181" s="178" t="s">
        <v>745</v>
      </c>
      <c r="C181" s="187" t="s">
        <v>53</v>
      </c>
      <c r="D181" s="180" t="s">
        <v>364</v>
      </c>
      <c r="E181" s="181" t="s">
        <v>40</v>
      </c>
      <c r="F181" s="182" t="s">
        <v>38</v>
      </c>
      <c r="G181" s="182" t="s">
        <v>92</v>
      </c>
      <c r="H181" s="182" t="s">
        <v>26</v>
      </c>
      <c r="I181" s="184">
        <v>0.058333333333333334</v>
      </c>
      <c r="J181" s="184">
        <v>0.058333333333333334</v>
      </c>
      <c r="K181" s="182" t="s">
        <v>85</v>
      </c>
      <c r="L181" s="182" t="s">
        <v>28</v>
      </c>
      <c r="M181" s="185">
        <v>35695.616193203896</v>
      </c>
    </row>
    <row r="182" spans="1:13" ht="12.75">
      <c r="A182" s="188" t="s">
        <v>35</v>
      </c>
      <c r="B182" s="178" t="s">
        <v>746</v>
      </c>
      <c r="C182" s="187" t="s">
        <v>37</v>
      </c>
      <c r="D182" s="180" t="s">
        <v>338</v>
      </c>
      <c r="E182" s="181" t="s">
        <v>23</v>
      </c>
      <c r="F182" s="182" t="s">
        <v>38</v>
      </c>
      <c r="G182" s="182" t="s">
        <v>92</v>
      </c>
      <c r="H182" s="182" t="s">
        <v>26</v>
      </c>
      <c r="I182" s="184">
        <v>0.08888888888888889</v>
      </c>
      <c r="J182" s="184">
        <v>0.08888888888888889</v>
      </c>
      <c r="K182" s="182" t="s">
        <v>85</v>
      </c>
      <c r="L182" s="182" t="s">
        <v>28</v>
      </c>
      <c r="M182" s="185">
        <v>75148.66566990293</v>
      </c>
    </row>
    <row r="183" spans="1:13" ht="12.75">
      <c r="A183" s="188" t="s">
        <v>35</v>
      </c>
      <c r="B183" s="178" t="s">
        <v>747</v>
      </c>
      <c r="C183" s="187" t="s">
        <v>53</v>
      </c>
      <c r="D183" s="180" t="s">
        <v>364</v>
      </c>
      <c r="E183" s="181" t="s">
        <v>23</v>
      </c>
      <c r="F183" s="182" t="s">
        <v>38</v>
      </c>
      <c r="G183" s="182" t="s">
        <v>92</v>
      </c>
      <c r="H183" s="182" t="s">
        <v>26</v>
      </c>
      <c r="I183" s="184">
        <v>0.09722222222222224</v>
      </c>
      <c r="J183" s="184">
        <v>0.09722222222222224</v>
      </c>
      <c r="K183" s="182" t="s">
        <v>85</v>
      </c>
      <c r="L183" s="182" t="s">
        <v>28</v>
      </c>
      <c r="M183" s="185">
        <v>75148.66566990293</v>
      </c>
    </row>
    <row r="184" spans="1:13" ht="12.75">
      <c r="A184" s="188" t="s">
        <v>35</v>
      </c>
      <c r="B184" s="178" t="s">
        <v>748</v>
      </c>
      <c r="C184" s="187" t="s">
        <v>37</v>
      </c>
      <c r="D184" s="180" t="s">
        <v>288</v>
      </c>
      <c r="E184" s="181" t="s">
        <v>23</v>
      </c>
      <c r="F184" s="182" t="s">
        <v>38</v>
      </c>
      <c r="G184" s="182" t="s">
        <v>92</v>
      </c>
      <c r="H184" s="182" t="s">
        <v>26</v>
      </c>
      <c r="I184" s="184">
        <v>0.12777777777777777</v>
      </c>
      <c r="J184" s="184">
        <v>0.12777777777777777</v>
      </c>
      <c r="K184" s="182" t="s">
        <v>44</v>
      </c>
      <c r="L184" s="182" t="s">
        <v>28</v>
      </c>
      <c r="M184" s="185">
        <v>16908.44977572816</v>
      </c>
    </row>
    <row r="185" spans="1:13" ht="12.75">
      <c r="A185" s="188" t="s">
        <v>35</v>
      </c>
      <c r="B185" s="178" t="s">
        <v>749</v>
      </c>
      <c r="C185" s="187" t="s">
        <v>37</v>
      </c>
      <c r="D185" s="180" t="s">
        <v>363</v>
      </c>
      <c r="E185" s="181" t="s">
        <v>23</v>
      </c>
      <c r="F185" s="182" t="s">
        <v>38</v>
      </c>
      <c r="G185" s="182" t="s">
        <v>92</v>
      </c>
      <c r="H185" s="182" t="s">
        <v>26</v>
      </c>
      <c r="I185" s="184">
        <v>0.1361111111111111</v>
      </c>
      <c r="J185" s="184">
        <v>0.1361111111111111</v>
      </c>
      <c r="K185" s="182" t="s">
        <v>44</v>
      </c>
      <c r="L185" s="182" t="s">
        <v>28</v>
      </c>
      <c r="M185" s="185">
        <v>37574.33283495146</v>
      </c>
    </row>
    <row r="186" spans="1:13" ht="12.75">
      <c r="A186" s="188" t="s">
        <v>35</v>
      </c>
      <c r="B186" s="178" t="s">
        <v>750</v>
      </c>
      <c r="C186" s="187" t="s">
        <v>53</v>
      </c>
      <c r="D186" s="180" t="s">
        <v>221</v>
      </c>
      <c r="E186" s="181" t="s">
        <v>23</v>
      </c>
      <c r="F186" s="182" t="s">
        <v>38</v>
      </c>
      <c r="G186" s="182" t="s">
        <v>92</v>
      </c>
      <c r="H186" s="182" t="s">
        <v>26</v>
      </c>
      <c r="I186" s="184">
        <v>0.17777777777777778</v>
      </c>
      <c r="J186" s="184">
        <v>0.17777777777777778</v>
      </c>
      <c r="K186" s="182" t="s">
        <v>85</v>
      </c>
      <c r="L186" s="182" t="s">
        <v>28</v>
      </c>
      <c r="M186" s="185">
        <v>37574.33283495146</v>
      </c>
    </row>
    <row r="187" spans="1:13" ht="12.75">
      <c r="A187" s="188" t="s">
        <v>35</v>
      </c>
      <c r="B187" s="178" t="s">
        <v>751</v>
      </c>
      <c r="C187" s="187" t="s">
        <v>21</v>
      </c>
      <c r="D187" s="180" t="s">
        <v>364</v>
      </c>
      <c r="E187" s="181" t="s">
        <v>131</v>
      </c>
      <c r="F187" s="182" t="s">
        <v>22</v>
      </c>
      <c r="G187" s="182" t="s">
        <v>92</v>
      </c>
      <c r="H187" s="182" t="s">
        <v>26</v>
      </c>
      <c r="I187" s="184">
        <v>0.1833333333333333</v>
      </c>
      <c r="J187" s="184">
        <v>0.1833333333333333</v>
      </c>
      <c r="K187" s="182" t="s">
        <v>44</v>
      </c>
      <c r="L187" s="182" t="s">
        <v>28</v>
      </c>
      <c r="M187" s="185">
        <v>75148.66566990293</v>
      </c>
    </row>
    <row r="188" spans="1:13" ht="12.75">
      <c r="A188" s="188" t="s">
        <v>35</v>
      </c>
      <c r="B188" s="178" t="s">
        <v>752</v>
      </c>
      <c r="C188" s="187" t="s">
        <v>53</v>
      </c>
      <c r="D188" s="180" t="s">
        <v>364</v>
      </c>
      <c r="E188" s="181" t="s">
        <v>23</v>
      </c>
      <c r="F188" s="182" t="s">
        <v>38</v>
      </c>
      <c r="G188" s="182" t="s">
        <v>92</v>
      </c>
      <c r="H188" s="182" t="s">
        <v>26</v>
      </c>
      <c r="I188" s="184">
        <v>0.18611111111111114</v>
      </c>
      <c r="J188" s="184">
        <v>0.18611111111111114</v>
      </c>
      <c r="K188" s="182" t="s">
        <v>85</v>
      </c>
      <c r="L188" s="182" t="s">
        <v>28</v>
      </c>
      <c r="M188" s="185">
        <v>32689.669566407774</v>
      </c>
    </row>
    <row r="189" spans="1:13" ht="12.75">
      <c r="A189" s="188" t="s">
        <v>35</v>
      </c>
      <c r="B189" s="178" t="s">
        <v>753</v>
      </c>
      <c r="C189" s="187" t="s">
        <v>37</v>
      </c>
      <c r="D189" s="180" t="s">
        <v>221</v>
      </c>
      <c r="E189" s="181" t="s">
        <v>23</v>
      </c>
      <c r="F189" s="182" t="s">
        <v>38</v>
      </c>
      <c r="G189" s="182" t="s">
        <v>92</v>
      </c>
      <c r="H189" s="182" t="s">
        <v>26</v>
      </c>
      <c r="I189" s="184">
        <v>0.19444444444444445</v>
      </c>
      <c r="J189" s="184">
        <v>0.19444444444444445</v>
      </c>
      <c r="K189" s="182" t="s">
        <v>44</v>
      </c>
      <c r="L189" s="182" t="s">
        <v>28</v>
      </c>
      <c r="M189" s="185">
        <v>112722.9985048544</v>
      </c>
    </row>
    <row r="190" spans="1:13" ht="12.75">
      <c r="A190" s="188" t="s">
        <v>35</v>
      </c>
      <c r="B190" s="178" t="s">
        <v>754</v>
      </c>
      <c r="C190" s="187" t="s">
        <v>37</v>
      </c>
      <c r="D190" s="180" t="s">
        <v>292</v>
      </c>
      <c r="E190" s="181" t="s">
        <v>23</v>
      </c>
      <c r="F190" s="182" t="s">
        <v>38</v>
      </c>
      <c r="G190" s="182" t="s">
        <v>92</v>
      </c>
      <c r="H190" s="182" t="s">
        <v>26</v>
      </c>
      <c r="I190" s="184">
        <v>0.225</v>
      </c>
      <c r="J190" s="184">
        <v>0.225</v>
      </c>
      <c r="K190" s="182" t="s">
        <v>44</v>
      </c>
      <c r="L190" s="182" t="s">
        <v>28</v>
      </c>
      <c r="M190" s="185">
        <v>30059.466267961172</v>
      </c>
    </row>
    <row r="191" spans="1:13" ht="12.75">
      <c r="A191" s="188" t="s">
        <v>35</v>
      </c>
      <c r="B191" s="178" t="s">
        <v>755</v>
      </c>
      <c r="C191" s="187" t="s">
        <v>37</v>
      </c>
      <c r="D191" s="180" t="s">
        <v>120</v>
      </c>
      <c r="E191" s="181" t="s">
        <v>23</v>
      </c>
      <c r="F191" s="182" t="s">
        <v>38</v>
      </c>
      <c r="G191" s="182" t="s">
        <v>92</v>
      </c>
      <c r="H191" s="182" t="s">
        <v>26</v>
      </c>
      <c r="I191" s="184">
        <v>0.29444444444444445</v>
      </c>
      <c r="J191" s="184">
        <v>0.29444444444444445</v>
      </c>
      <c r="K191" s="182" t="s">
        <v>44</v>
      </c>
      <c r="L191" s="182" t="s">
        <v>28</v>
      </c>
      <c r="M191" s="185">
        <v>75148.66566990293</v>
      </c>
    </row>
    <row r="192" spans="1:13" ht="12.75">
      <c r="A192" s="188" t="s">
        <v>35</v>
      </c>
      <c r="B192" s="178" t="s">
        <v>756</v>
      </c>
      <c r="C192" s="187" t="s">
        <v>37</v>
      </c>
      <c r="D192" s="180" t="s">
        <v>221</v>
      </c>
      <c r="E192" s="181" t="s">
        <v>131</v>
      </c>
      <c r="F192" s="182" t="s">
        <v>38</v>
      </c>
      <c r="G192" s="182" t="s">
        <v>92</v>
      </c>
      <c r="H192" s="182" t="s">
        <v>26</v>
      </c>
      <c r="I192" s="184">
        <v>0.30277777777777776</v>
      </c>
      <c r="J192" s="184">
        <v>0.30277777777777776</v>
      </c>
      <c r="K192" s="182" t="s">
        <v>44</v>
      </c>
      <c r="L192" s="182" t="s">
        <v>28</v>
      </c>
      <c r="M192" s="185">
        <v>35695.616193203896</v>
      </c>
    </row>
    <row r="193" spans="1:13" ht="12.75">
      <c r="A193" s="188" t="s">
        <v>35</v>
      </c>
      <c r="B193" s="178" t="s">
        <v>757</v>
      </c>
      <c r="C193" s="187" t="s">
        <v>37</v>
      </c>
      <c r="D193" s="180" t="s">
        <v>120</v>
      </c>
      <c r="E193" s="181" t="s">
        <v>23</v>
      </c>
      <c r="F193" s="182" t="s">
        <v>38</v>
      </c>
      <c r="G193" s="182" t="s">
        <v>92</v>
      </c>
      <c r="H193" s="182" t="s">
        <v>26</v>
      </c>
      <c r="I193" s="184">
        <v>0.3138888888888889</v>
      </c>
      <c r="J193" s="184">
        <v>0.3138888888888889</v>
      </c>
      <c r="K193" s="182" t="s">
        <v>44</v>
      </c>
      <c r="L193" s="182" t="s">
        <v>28</v>
      </c>
      <c r="M193" s="185">
        <v>16532.706447378645</v>
      </c>
    </row>
    <row r="194" spans="1:13" ht="12.75">
      <c r="A194" s="188" t="s">
        <v>35</v>
      </c>
      <c r="B194" s="178" t="s">
        <v>758</v>
      </c>
      <c r="C194" s="187" t="s">
        <v>53</v>
      </c>
      <c r="D194" s="180" t="s">
        <v>181</v>
      </c>
      <c r="E194" s="181" t="s">
        <v>23</v>
      </c>
      <c r="F194" s="182" t="s">
        <v>38</v>
      </c>
      <c r="G194" s="182" t="s">
        <v>92</v>
      </c>
      <c r="H194" s="182" t="s">
        <v>26</v>
      </c>
      <c r="I194" s="184">
        <v>0.31666666666666665</v>
      </c>
      <c r="J194" s="184">
        <v>0.31666666666666665</v>
      </c>
      <c r="K194" s="182" t="s">
        <v>44</v>
      </c>
      <c r="L194" s="182" t="s">
        <v>28</v>
      </c>
      <c r="M194" s="185">
        <v>37574.33283495146</v>
      </c>
    </row>
    <row r="195" spans="1:13" ht="12.75">
      <c r="A195" s="188" t="s">
        <v>35</v>
      </c>
      <c r="B195" s="178" t="s">
        <v>759</v>
      </c>
      <c r="C195" s="187" t="s">
        <v>37</v>
      </c>
      <c r="D195" s="180" t="s">
        <v>337</v>
      </c>
      <c r="E195" s="181" t="s">
        <v>23</v>
      </c>
      <c r="F195" s="182" t="s">
        <v>38</v>
      </c>
      <c r="G195" s="182" t="s">
        <v>92</v>
      </c>
      <c r="H195" s="182" t="s">
        <v>26</v>
      </c>
      <c r="I195" s="184">
        <v>0.35</v>
      </c>
      <c r="J195" s="184">
        <v>0.35</v>
      </c>
      <c r="K195" s="182" t="s">
        <v>44</v>
      </c>
      <c r="L195" s="182" t="s">
        <v>28</v>
      </c>
      <c r="M195" s="185">
        <v>37574.33283495146</v>
      </c>
    </row>
    <row r="196" spans="1:13" ht="12.75">
      <c r="A196" s="188" t="s">
        <v>35</v>
      </c>
      <c r="B196" s="178" t="s">
        <v>760</v>
      </c>
      <c r="C196" s="187" t="s">
        <v>37</v>
      </c>
      <c r="D196" s="180" t="s">
        <v>250</v>
      </c>
      <c r="E196" s="181" t="s">
        <v>97</v>
      </c>
      <c r="F196" s="182" t="s">
        <v>38</v>
      </c>
      <c r="G196" s="182" t="s">
        <v>92</v>
      </c>
      <c r="H196" s="182" t="s">
        <v>26</v>
      </c>
      <c r="I196" s="184">
        <v>0.4472222222222223</v>
      </c>
      <c r="J196" s="184">
        <v>0.4472222222222223</v>
      </c>
      <c r="K196" s="182" t="s">
        <v>44</v>
      </c>
      <c r="L196" s="182" t="s">
        <v>28</v>
      </c>
      <c r="M196" s="185">
        <v>56361.4992524272</v>
      </c>
    </row>
    <row r="197" spans="1:13" ht="12.75">
      <c r="A197" s="188" t="s">
        <v>35</v>
      </c>
      <c r="B197" s="178" t="s">
        <v>761</v>
      </c>
      <c r="C197" s="187" t="s">
        <v>37</v>
      </c>
      <c r="D197" s="180" t="s">
        <v>337</v>
      </c>
      <c r="E197" s="181" t="s">
        <v>23</v>
      </c>
      <c r="F197" s="182" t="s">
        <v>38</v>
      </c>
      <c r="G197" s="182" t="s">
        <v>92</v>
      </c>
      <c r="H197" s="182" t="s">
        <v>26</v>
      </c>
      <c r="I197" s="184">
        <v>0.4666666666666667</v>
      </c>
      <c r="J197" s="184">
        <v>0.4666666666666667</v>
      </c>
      <c r="K197" s="182" t="s">
        <v>44</v>
      </c>
      <c r="L197" s="182" t="s">
        <v>28</v>
      </c>
      <c r="M197" s="185">
        <v>75148.66566990293</v>
      </c>
    </row>
    <row r="198" spans="1:13" ht="12.75">
      <c r="A198" s="188" t="s">
        <v>35</v>
      </c>
      <c r="B198" s="178" t="s">
        <v>762</v>
      </c>
      <c r="C198" s="187" t="s">
        <v>37</v>
      </c>
      <c r="D198" s="180" t="s">
        <v>120</v>
      </c>
      <c r="E198" s="181" t="s">
        <v>23</v>
      </c>
      <c r="F198" s="182" t="s">
        <v>38</v>
      </c>
      <c r="G198" s="182" t="s">
        <v>92</v>
      </c>
      <c r="H198" s="182" t="s">
        <v>26</v>
      </c>
      <c r="I198" s="184">
        <v>0.4944444444444445</v>
      </c>
      <c r="J198" s="184">
        <v>0.4944444444444445</v>
      </c>
      <c r="K198" s="182" t="s">
        <v>44</v>
      </c>
      <c r="L198" s="182" t="s">
        <v>28</v>
      </c>
      <c r="M198" s="185">
        <v>37574.33283495146</v>
      </c>
    </row>
    <row r="199" spans="1:13" ht="12.75">
      <c r="A199" s="188" t="s">
        <v>35</v>
      </c>
      <c r="B199" s="178" t="s">
        <v>763</v>
      </c>
      <c r="C199" s="187" t="s">
        <v>53</v>
      </c>
      <c r="D199" s="180" t="s">
        <v>181</v>
      </c>
      <c r="E199" s="181" t="s">
        <v>40</v>
      </c>
      <c r="F199" s="182" t="s">
        <v>38</v>
      </c>
      <c r="G199" s="182" t="s">
        <v>92</v>
      </c>
      <c r="H199" s="182" t="s">
        <v>26</v>
      </c>
      <c r="I199" s="184">
        <v>0.5888888888888889</v>
      </c>
      <c r="J199" s="184">
        <v>0.5888888888888889</v>
      </c>
      <c r="K199" s="182" t="s">
        <v>44</v>
      </c>
      <c r="L199" s="182" t="s">
        <v>28</v>
      </c>
      <c r="M199" s="185">
        <v>16908.44977572816</v>
      </c>
    </row>
    <row r="200" spans="1:13" ht="12.75">
      <c r="A200" s="188" t="s">
        <v>35</v>
      </c>
      <c r="B200" s="178" t="s">
        <v>764</v>
      </c>
      <c r="C200" s="187" t="s">
        <v>37</v>
      </c>
      <c r="D200" s="180" t="s">
        <v>120</v>
      </c>
      <c r="E200" s="181" t="s">
        <v>23</v>
      </c>
      <c r="F200" s="182" t="s">
        <v>38</v>
      </c>
      <c r="G200" s="182" t="s">
        <v>92</v>
      </c>
      <c r="H200" s="182" t="s">
        <v>26</v>
      </c>
      <c r="I200" s="184">
        <v>0.6805555555555557</v>
      </c>
      <c r="J200" s="184">
        <v>0.6805555555555557</v>
      </c>
      <c r="K200" s="182" t="s">
        <v>44</v>
      </c>
      <c r="L200" s="182" t="s">
        <v>28</v>
      </c>
      <c r="M200" s="185">
        <v>46967.916043689336</v>
      </c>
    </row>
    <row r="201" spans="1:13" ht="12.75">
      <c r="A201" s="188" t="s">
        <v>35</v>
      </c>
      <c r="B201" s="178" t="s">
        <v>765</v>
      </c>
      <c r="C201" s="187" t="s">
        <v>37</v>
      </c>
      <c r="D201" s="180" t="s">
        <v>120</v>
      </c>
      <c r="E201" s="181" t="s">
        <v>23</v>
      </c>
      <c r="F201" s="182" t="s">
        <v>38</v>
      </c>
      <c r="G201" s="182" t="s">
        <v>92</v>
      </c>
      <c r="H201" s="182" t="s">
        <v>26</v>
      </c>
      <c r="I201" s="184">
        <v>0.7861111111111112</v>
      </c>
      <c r="J201" s="184">
        <v>0.7861111111111112</v>
      </c>
      <c r="K201" s="182" t="s">
        <v>44</v>
      </c>
      <c r="L201" s="182" t="s">
        <v>28</v>
      </c>
      <c r="M201" s="185">
        <v>37574.33283495146</v>
      </c>
    </row>
    <row r="202" spans="1:13" ht="12.75">
      <c r="A202" s="188" t="s">
        <v>35</v>
      </c>
      <c r="B202" s="178" t="s">
        <v>766</v>
      </c>
      <c r="C202" s="187" t="s">
        <v>37</v>
      </c>
      <c r="D202" s="180" t="s">
        <v>364</v>
      </c>
      <c r="E202" s="181" t="s">
        <v>23</v>
      </c>
      <c r="F202" s="182" t="s">
        <v>38</v>
      </c>
      <c r="G202" s="182" t="s">
        <v>92</v>
      </c>
      <c r="H202" s="182" t="s">
        <v>26</v>
      </c>
      <c r="I202" s="184">
        <v>0.002777777777777778</v>
      </c>
      <c r="J202" s="184">
        <v>0.002777777777777778</v>
      </c>
      <c r="K202" s="182" t="s">
        <v>85</v>
      </c>
      <c r="L202" s="182" t="s">
        <v>28</v>
      </c>
      <c r="M202" s="185">
        <v>93935.83208737867</v>
      </c>
    </row>
    <row r="203" spans="1:13" ht="12.75">
      <c r="A203" s="188" t="s">
        <v>35</v>
      </c>
      <c r="B203" s="178" t="s">
        <v>767</v>
      </c>
      <c r="C203" s="187" t="s">
        <v>37</v>
      </c>
      <c r="D203" s="180" t="s">
        <v>181</v>
      </c>
      <c r="E203" s="181" t="s">
        <v>23</v>
      </c>
      <c r="F203" s="182" t="s">
        <v>38</v>
      </c>
      <c r="G203" s="182" t="s">
        <v>92</v>
      </c>
      <c r="H203" s="182" t="s">
        <v>26</v>
      </c>
      <c r="I203" s="184">
        <v>0.058333333333333334</v>
      </c>
      <c r="J203" s="184">
        <v>0.058333333333333334</v>
      </c>
      <c r="K203" s="182" t="s">
        <v>85</v>
      </c>
      <c r="L203" s="182" t="s">
        <v>28</v>
      </c>
      <c r="M203" s="185">
        <v>75148.66566990293</v>
      </c>
    </row>
    <row r="204" spans="1:13" ht="12.75">
      <c r="A204" s="188" t="s">
        <v>35</v>
      </c>
      <c r="B204" s="178" t="s">
        <v>768</v>
      </c>
      <c r="C204" s="187" t="s">
        <v>37</v>
      </c>
      <c r="D204" s="180" t="s">
        <v>181</v>
      </c>
      <c r="E204" s="181" t="s">
        <v>23</v>
      </c>
      <c r="F204" s="182" t="s">
        <v>38</v>
      </c>
      <c r="G204" s="182" t="s">
        <v>92</v>
      </c>
      <c r="H204" s="182" t="s">
        <v>43</v>
      </c>
      <c r="I204" s="184">
        <v>0.12777777777777777</v>
      </c>
      <c r="J204" s="184">
        <v>0.12777777777777777</v>
      </c>
      <c r="K204" s="182" t="s">
        <v>85</v>
      </c>
      <c r="L204" s="182" t="s">
        <v>28</v>
      </c>
      <c r="M204" s="185">
        <v>37574.33283495146</v>
      </c>
    </row>
    <row r="205" spans="1:13" ht="12.75">
      <c r="A205" s="188" t="s">
        <v>35</v>
      </c>
      <c r="B205" s="178" t="s">
        <v>769</v>
      </c>
      <c r="C205" s="187" t="s">
        <v>37</v>
      </c>
      <c r="D205" s="180" t="s">
        <v>250</v>
      </c>
      <c r="E205" s="181" t="s">
        <v>23</v>
      </c>
      <c r="F205" s="182" t="s">
        <v>38</v>
      </c>
      <c r="G205" s="182" t="s">
        <v>92</v>
      </c>
      <c r="H205" s="182" t="s">
        <v>26</v>
      </c>
      <c r="I205" s="184">
        <v>0.1361111111111111</v>
      </c>
      <c r="J205" s="184">
        <v>0.1361111111111111</v>
      </c>
      <c r="K205" s="182" t="s">
        <v>85</v>
      </c>
      <c r="L205" s="182" t="s">
        <v>28</v>
      </c>
      <c r="M205" s="185">
        <v>75148.66566990293</v>
      </c>
    </row>
    <row r="206" spans="1:13" ht="12.75">
      <c r="A206" s="188" t="s">
        <v>35</v>
      </c>
      <c r="B206" s="178" t="s">
        <v>770</v>
      </c>
      <c r="C206" s="187" t="s">
        <v>37</v>
      </c>
      <c r="D206" s="180" t="s">
        <v>250</v>
      </c>
      <c r="E206" s="181" t="s">
        <v>23</v>
      </c>
      <c r="F206" s="182" t="s">
        <v>38</v>
      </c>
      <c r="G206" s="182" t="s">
        <v>92</v>
      </c>
      <c r="H206" s="182" t="s">
        <v>26</v>
      </c>
      <c r="I206" s="184">
        <v>0.16666666666666669</v>
      </c>
      <c r="J206" s="184">
        <v>0.16666666666666669</v>
      </c>
      <c r="K206" s="182" t="s">
        <v>85</v>
      </c>
      <c r="L206" s="182" t="s">
        <v>28</v>
      </c>
      <c r="M206" s="185">
        <v>112722.9985048544</v>
      </c>
    </row>
    <row r="207" spans="1:13" ht="12.75">
      <c r="A207" s="188" t="s">
        <v>35</v>
      </c>
      <c r="B207" s="178" t="s">
        <v>771</v>
      </c>
      <c r="C207" s="187" t="s">
        <v>37</v>
      </c>
      <c r="D207" s="180" t="s">
        <v>250</v>
      </c>
      <c r="E207" s="181" t="s">
        <v>23</v>
      </c>
      <c r="F207" s="182" t="s">
        <v>38</v>
      </c>
      <c r="G207" s="182" t="s">
        <v>92</v>
      </c>
      <c r="H207" s="182" t="s">
        <v>26</v>
      </c>
      <c r="I207" s="184">
        <v>0.17777777777777778</v>
      </c>
      <c r="J207" s="184">
        <v>0.17777777777777778</v>
      </c>
      <c r="K207" s="182" t="s">
        <v>85</v>
      </c>
      <c r="L207" s="182" t="s">
        <v>28</v>
      </c>
      <c r="M207" s="185">
        <v>112722.9985048544</v>
      </c>
    </row>
    <row r="208" spans="1:13" ht="12.75">
      <c r="A208" s="188" t="s">
        <v>35</v>
      </c>
      <c r="B208" s="178" t="s">
        <v>772</v>
      </c>
      <c r="C208" s="187" t="s">
        <v>37</v>
      </c>
      <c r="D208" s="180" t="s">
        <v>181</v>
      </c>
      <c r="E208" s="181" t="s">
        <v>23</v>
      </c>
      <c r="F208" s="182" t="s">
        <v>38</v>
      </c>
      <c r="G208" s="182" t="s">
        <v>92</v>
      </c>
      <c r="H208" s="182" t="s">
        <v>26</v>
      </c>
      <c r="I208" s="184">
        <v>0.18611111111111114</v>
      </c>
      <c r="J208" s="184">
        <v>0.18611111111111114</v>
      </c>
      <c r="K208" s="182" t="s">
        <v>85</v>
      </c>
      <c r="L208" s="182" t="s">
        <v>28</v>
      </c>
      <c r="M208" s="185">
        <v>26302.032984466026</v>
      </c>
    </row>
    <row r="209" spans="1:13" ht="12.75">
      <c r="A209" s="188" t="s">
        <v>35</v>
      </c>
      <c r="B209" s="178" t="s">
        <v>773</v>
      </c>
      <c r="C209" s="187" t="s">
        <v>37</v>
      </c>
      <c r="D209" s="180" t="s">
        <v>181</v>
      </c>
      <c r="E209" s="181" t="s">
        <v>23</v>
      </c>
      <c r="F209" s="182" t="s">
        <v>38</v>
      </c>
      <c r="G209" s="182" t="s">
        <v>92</v>
      </c>
      <c r="H209" s="182" t="s">
        <v>26</v>
      </c>
      <c r="I209" s="184">
        <v>0.3527777777777778</v>
      </c>
      <c r="J209" s="184">
        <v>0.3527777777777778</v>
      </c>
      <c r="K209" s="182" t="s">
        <v>44</v>
      </c>
      <c r="L209" s="182" t="s">
        <v>28</v>
      </c>
      <c r="M209" s="185">
        <v>93935.83208737867</v>
      </c>
    </row>
    <row r="210" spans="1:13" ht="12.75">
      <c r="A210" s="188" t="s">
        <v>35</v>
      </c>
      <c r="B210" s="178" t="s">
        <v>774</v>
      </c>
      <c r="C210" s="187" t="s">
        <v>37</v>
      </c>
      <c r="D210" s="180" t="s">
        <v>250</v>
      </c>
      <c r="E210" s="181" t="s">
        <v>23</v>
      </c>
      <c r="F210" s="182" t="s">
        <v>38</v>
      </c>
      <c r="G210" s="182" t="s">
        <v>92</v>
      </c>
      <c r="H210" s="182" t="s">
        <v>26</v>
      </c>
      <c r="I210" s="184">
        <v>0.4194444444444445</v>
      </c>
      <c r="J210" s="184">
        <v>0.4194444444444445</v>
      </c>
      <c r="K210" s="182" t="s">
        <v>85</v>
      </c>
      <c r="L210" s="182" t="s">
        <v>28</v>
      </c>
      <c r="M210" s="185">
        <v>112722.9985048544</v>
      </c>
    </row>
    <row r="211" spans="1:13" ht="12.75">
      <c r="A211" s="188" t="s">
        <v>35</v>
      </c>
      <c r="B211" s="178" t="s">
        <v>775</v>
      </c>
      <c r="C211" s="187" t="s">
        <v>37</v>
      </c>
      <c r="D211" s="180" t="s">
        <v>250</v>
      </c>
      <c r="E211" s="181" t="s">
        <v>23</v>
      </c>
      <c r="F211" s="182" t="s">
        <v>38</v>
      </c>
      <c r="G211" s="182" t="s">
        <v>92</v>
      </c>
      <c r="H211" s="182" t="s">
        <v>26</v>
      </c>
      <c r="I211" s="184">
        <v>0.4527777777777778</v>
      </c>
      <c r="J211" s="184">
        <v>0.4527777777777778</v>
      </c>
      <c r="K211" s="182" t="s">
        <v>85</v>
      </c>
      <c r="L211" s="182" t="s">
        <v>28</v>
      </c>
      <c r="M211" s="185">
        <v>37574.33283495146</v>
      </c>
    </row>
    <row r="212" spans="1:13" ht="12.75">
      <c r="A212" s="188" t="s">
        <v>35</v>
      </c>
      <c r="B212" s="178" t="s">
        <v>776</v>
      </c>
      <c r="C212" s="187" t="s">
        <v>37</v>
      </c>
      <c r="D212" s="180" t="s">
        <v>181</v>
      </c>
      <c r="E212" s="181" t="s">
        <v>23</v>
      </c>
      <c r="F212" s="182" t="s">
        <v>38</v>
      </c>
      <c r="G212" s="182" t="s">
        <v>92</v>
      </c>
      <c r="H212" s="182" t="s">
        <v>43</v>
      </c>
      <c r="I212" s="184">
        <v>0.45555555555555566</v>
      </c>
      <c r="J212" s="184">
        <v>0.45555555555555566</v>
      </c>
      <c r="K212" s="182" t="s">
        <v>44</v>
      </c>
      <c r="L212" s="182" t="s">
        <v>28</v>
      </c>
      <c r="M212" s="185">
        <v>60118.932535922344</v>
      </c>
    </row>
    <row r="213" spans="1:13" ht="12.75">
      <c r="A213" s="188" t="s">
        <v>35</v>
      </c>
      <c r="B213" s="178" t="s">
        <v>777</v>
      </c>
      <c r="C213" s="187" t="s">
        <v>21</v>
      </c>
      <c r="D213" s="180" t="s">
        <v>364</v>
      </c>
      <c r="E213" s="181" t="s">
        <v>127</v>
      </c>
      <c r="F213" s="182" t="s">
        <v>22</v>
      </c>
      <c r="G213" s="182" t="s">
        <v>92</v>
      </c>
      <c r="H213" s="182" t="s">
        <v>26</v>
      </c>
      <c r="I213" s="184">
        <v>0.43611111111111117</v>
      </c>
      <c r="J213" s="184">
        <v>0.43611111111111117</v>
      </c>
      <c r="K213" s="182" t="s">
        <v>44</v>
      </c>
      <c r="L213" s="182" t="s">
        <v>28</v>
      </c>
      <c r="M213" s="185">
        <v>75148.66566990293</v>
      </c>
    </row>
    <row r="214" spans="1:13" ht="12.75">
      <c r="A214" s="188" t="s">
        <v>35</v>
      </c>
      <c r="B214" s="178" t="s">
        <v>778</v>
      </c>
      <c r="C214" s="187" t="s">
        <v>21</v>
      </c>
      <c r="D214" s="180" t="s">
        <v>364</v>
      </c>
      <c r="E214" s="181" t="s">
        <v>127</v>
      </c>
      <c r="F214" s="182" t="s">
        <v>22</v>
      </c>
      <c r="G214" s="182" t="s">
        <v>92</v>
      </c>
      <c r="H214" s="182" t="s">
        <v>26</v>
      </c>
      <c r="I214" s="184">
        <v>0.43611111111111117</v>
      </c>
      <c r="J214" s="184">
        <v>0.43611111111111117</v>
      </c>
      <c r="K214" s="182" t="s">
        <v>44</v>
      </c>
      <c r="L214" s="182" t="s">
        <v>28</v>
      </c>
      <c r="M214" s="185">
        <v>75148.66566990293</v>
      </c>
    </row>
    <row r="215" spans="1:13" ht="12.75">
      <c r="A215" s="188" t="s">
        <v>35</v>
      </c>
      <c r="B215" s="178" t="s">
        <v>779</v>
      </c>
      <c r="C215" s="187" t="s">
        <v>21</v>
      </c>
      <c r="D215" s="180" t="s">
        <v>364</v>
      </c>
      <c r="E215" s="181" t="s">
        <v>127</v>
      </c>
      <c r="F215" s="182" t="s">
        <v>22</v>
      </c>
      <c r="G215" s="182" t="s">
        <v>92</v>
      </c>
      <c r="H215" s="182" t="s">
        <v>26</v>
      </c>
      <c r="I215" s="184">
        <v>0.43611111111111117</v>
      </c>
      <c r="J215" s="184">
        <v>0.43611111111111117</v>
      </c>
      <c r="K215" s="182" t="s">
        <v>44</v>
      </c>
      <c r="L215" s="182" t="s">
        <v>28</v>
      </c>
      <c r="M215" s="185">
        <v>75148.66566990293</v>
      </c>
    </row>
    <row r="216" spans="1:13" ht="12.75">
      <c r="A216" s="188" t="s">
        <v>35</v>
      </c>
      <c r="B216" s="178" t="s">
        <v>780</v>
      </c>
      <c r="C216" s="187" t="s">
        <v>37</v>
      </c>
      <c r="D216" s="180" t="s">
        <v>181</v>
      </c>
      <c r="E216" s="181" t="s">
        <v>23</v>
      </c>
      <c r="F216" s="182" t="s">
        <v>38</v>
      </c>
      <c r="G216" s="182" t="s">
        <v>92</v>
      </c>
      <c r="H216" s="182" t="s">
        <v>26</v>
      </c>
      <c r="I216" s="184">
        <v>0.1</v>
      </c>
      <c r="J216" s="184">
        <v>0.1</v>
      </c>
      <c r="K216" s="182" t="s">
        <v>44</v>
      </c>
      <c r="L216" s="182" t="s">
        <v>28</v>
      </c>
      <c r="M216" s="185">
        <v>75148.66566990293</v>
      </c>
    </row>
    <row r="217" spans="1:13" ht="12.75">
      <c r="A217" s="188" t="s">
        <v>35</v>
      </c>
      <c r="B217" s="178" t="s">
        <v>781</v>
      </c>
      <c r="C217" s="187" t="s">
        <v>21</v>
      </c>
      <c r="D217" s="180" t="s">
        <v>364</v>
      </c>
      <c r="E217" s="181" t="s">
        <v>127</v>
      </c>
      <c r="F217" s="182" t="s">
        <v>22</v>
      </c>
      <c r="G217" s="182" t="s">
        <v>92</v>
      </c>
      <c r="H217" s="182" t="s">
        <v>26</v>
      </c>
      <c r="I217" s="184">
        <v>0.04722222222222222</v>
      </c>
      <c r="J217" s="184">
        <v>0.04722222222222222</v>
      </c>
      <c r="K217" s="182" t="s">
        <v>44</v>
      </c>
      <c r="L217" s="182" t="s">
        <v>28</v>
      </c>
      <c r="M217" s="185">
        <v>37574.33283495146</v>
      </c>
    </row>
    <row r="218" spans="1:13" ht="12.75">
      <c r="A218" s="188" t="s">
        <v>35</v>
      </c>
      <c r="B218" s="178" t="s">
        <v>782</v>
      </c>
      <c r="C218" s="187" t="s">
        <v>53</v>
      </c>
      <c r="D218" s="180" t="s">
        <v>364</v>
      </c>
      <c r="E218" s="181" t="s">
        <v>97</v>
      </c>
      <c r="F218" s="182" t="s">
        <v>22</v>
      </c>
      <c r="G218" s="182" t="s">
        <v>92</v>
      </c>
      <c r="H218" s="182" t="s">
        <v>26</v>
      </c>
      <c r="I218" s="184">
        <v>0.04</v>
      </c>
      <c r="J218" s="184">
        <v>0.958904109589041</v>
      </c>
      <c r="K218" s="182" t="s">
        <v>27</v>
      </c>
      <c r="L218" s="182" t="s">
        <v>59</v>
      </c>
      <c r="M218" s="185">
        <v>8560.301886792451</v>
      </c>
    </row>
    <row r="219" spans="1:13" ht="12.75">
      <c r="A219" s="188" t="s">
        <v>35</v>
      </c>
      <c r="B219" s="178" t="s">
        <v>783</v>
      </c>
      <c r="C219" s="187" t="s">
        <v>53</v>
      </c>
      <c r="D219" s="180" t="s">
        <v>364</v>
      </c>
      <c r="E219" s="181" t="s">
        <v>97</v>
      </c>
      <c r="F219" s="182" t="s">
        <v>22</v>
      </c>
      <c r="G219" s="182" t="s">
        <v>92</v>
      </c>
      <c r="H219" s="182" t="s">
        <v>26</v>
      </c>
      <c r="I219" s="184">
        <v>0.04</v>
      </c>
      <c r="J219" s="184">
        <v>1.29315068493151</v>
      </c>
      <c r="K219" s="182" t="s">
        <v>27</v>
      </c>
      <c r="L219" s="182" t="s">
        <v>59</v>
      </c>
      <c r="M219" s="185">
        <v>41550.23899371069</v>
      </c>
    </row>
    <row r="220" spans="1:13" ht="12.75">
      <c r="A220" s="188" t="s">
        <v>35</v>
      </c>
      <c r="B220" s="178" t="s">
        <v>784</v>
      </c>
      <c r="C220" s="187" t="s">
        <v>21</v>
      </c>
      <c r="D220" s="180" t="s">
        <v>364</v>
      </c>
      <c r="E220" s="181" t="s">
        <v>127</v>
      </c>
      <c r="F220" s="182" t="s">
        <v>22</v>
      </c>
      <c r="G220" s="182" t="s">
        <v>92</v>
      </c>
      <c r="H220" s="182" t="s">
        <v>26</v>
      </c>
      <c r="I220" s="184">
        <v>2.44</v>
      </c>
      <c r="J220" s="184">
        <v>2.45753424657534</v>
      </c>
      <c r="K220" s="182" t="s">
        <v>27</v>
      </c>
      <c r="L220" s="182" t="s">
        <v>59</v>
      </c>
      <c r="M220" s="185">
        <v>175812.83018867925</v>
      </c>
    </row>
    <row r="221" spans="1:13" ht="12.75">
      <c r="A221" s="188" t="s">
        <v>35</v>
      </c>
      <c r="B221" s="178" t="s">
        <v>785</v>
      </c>
      <c r="C221" s="187" t="s">
        <v>37</v>
      </c>
      <c r="D221" s="180" t="s">
        <v>364</v>
      </c>
      <c r="E221" s="181" t="s">
        <v>23</v>
      </c>
      <c r="F221" s="182" t="s">
        <v>22</v>
      </c>
      <c r="G221" s="182" t="s">
        <v>92</v>
      </c>
      <c r="H221" s="182" t="s">
        <v>26</v>
      </c>
      <c r="I221" s="184">
        <v>3.22</v>
      </c>
      <c r="J221" s="184">
        <v>3.47671232876712</v>
      </c>
      <c r="K221" s="182" t="s">
        <v>93</v>
      </c>
      <c r="L221" s="182" t="s">
        <v>28</v>
      </c>
      <c r="M221" s="185">
        <v>224754.06289308178</v>
      </c>
    </row>
    <row r="222" spans="1:13" ht="12.75">
      <c r="A222" s="188" t="s">
        <v>35</v>
      </c>
      <c r="B222" s="178" t="s">
        <v>786</v>
      </c>
      <c r="C222" s="187" t="s">
        <v>21</v>
      </c>
      <c r="D222" s="180" t="s">
        <v>364</v>
      </c>
      <c r="E222" s="181" t="s">
        <v>127</v>
      </c>
      <c r="F222" s="182" t="s">
        <v>22</v>
      </c>
      <c r="G222" s="182" t="s">
        <v>92</v>
      </c>
      <c r="H222" s="182" t="s">
        <v>26</v>
      </c>
      <c r="I222" s="184">
        <v>2.84</v>
      </c>
      <c r="J222" s="184">
        <v>2.87671232876712</v>
      </c>
      <c r="K222" s="182" t="s">
        <v>27</v>
      </c>
      <c r="L222" s="182" t="s">
        <v>59</v>
      </c>
      <c r="M222" s="185">
        <v>220415.96226415093</v>
      </c>
    </row>
    <row r="223" spans="1:13" ht="12.75">
      <c r="A223" s="188" t="s">
        <v>35</v>
      </c>
      <c r="B223" s="178" t="s">
        <v>787</v>
      </c>
      <c r="C223" s="187" t="s">
        <v>37</v>
      </c>
      <c r="D223" s="180" t="s">
        <v>364</v>
      </c>
      <c r="E223" s="181" t="s">
        <v>114</v>
      </c>
      <c r="F223" s="182" t="s">
        <v>22</v>
      </c>
      <c r="G223" s="182" t="s">
        <v>92</v>
      </c>
      <c r="H223" s="182" t="s">
        <v>26</v>
      </c>
      <c r="I223" s="184">
        <v>3.3</v>
      </c>
      <c r="J223" s="184">
        <v>3.45753424657534</v>
      </c>
      <c r="K223" s="182" t="s">
        <v>107</v>
      </c>
      <c r="L223" s="182" t="s">
        <v>28</v>
      </c>
      <c r="M223" s="185">
        <v>239326.38993710693</v>
      </c>
    </row>
    <row r="224" spans="1:13" ht="12.75">
      <c r="A224" s="188" t="s">
        <v>35</v>
      </c>
      <c r="B224" s="178" t="s">
        <v>788</v>
      </c>
      <c r="C224" s="187" t="s">
        <v>53</v>
      </c>
      <c r="D224" s="180" t="s">
        <v>364</v>
      </c>
      <c r="E224" s="181" t="s">
        <v>97</v>
      </c>
      <c r="F224" s="182" t="s">
        <v>22</v>
      </c>
      <c r="G224" s="182" t="s">
        <v>92</v>
      </c>
      <c r="H224" s="182" t="s">
        <v>26</v>
      </c>
      <c r="I224" s="184">
        <v>0.14</v>
      </c>
      <c r="J224" s="184">
        <v>1.13150684931507</v>
      </c>
      <c r="K224" s="182" t="s">
        <v>27</v>
      </c>
      <c r="L224" s="182" t="s">
        <v>28</v>
      </c>
      <c r="M224" s="185">
        <v>266599.11949685536</v>
      </c>
    </row>
    <row r="225" spans="1:13" ht="12.75">
      <c r="A225" s="188" t="s">
        <v>35</v>
      </c>
      <c r="B225" s="178" t="s">
        <v>789</v>
      </c>
      <c r="C225" s="187" t="s">
        <v>37</v>
      </c>
      <c r="D225" s="180" t="s">
        <v>364</v>
      </c>
      <c r="E225" s="181" t="s">
        <v>23</v>
      </c>
      <c r="F225" s="182" t="s">
        <v>22</v>
      </c>
      <c r="G225" s="182" t="s">
        <v>92</v>
      </c>
      <c r="H225" s="182" t="s">
        <v>26</v>
      </c>
      <c r="I225" s="184">
        <v>3.2</v>
      </c>
      <c r="J225" s="184">
        <v>3.57534246575342</v>
      </c>
      <c r="K225" s="182" t="s">
        <v>93</v>
      </c>
      <c r="L225" s="182" t="s">
        <v>28</v>
      </c>
      <c r="M225" s="185">
        <v>320693.57232704404</v>
      </c>
    </row>
    <row r="226" spans="1:13" ht="12.75">
      <c r="A226" s="188" t="s">
        <v>35</v>
      </c>
      <c r="B226" s="178" t="s">
        <v>790</v>
      </c>
      <c r="C226" s="187" t="s">
        <v>37</v>
      </c>
      <c r="D226" s="180" t="s">
        <v>364</v>
      </c>
      <c r="E226" s="181" t="s">
        <v>23</v>
      </c>
      <c r="F226" s="182" t="s">
        <v>22</v>
      </c>
      <c r="G226" s="182" t="s">
        <v>92</v>
      </c>
      <c r="H226" s="182" t="s">
        <v>26</v>
      </c>
      <c r="I226" s="184">
        <v>3.51</v>
      </c>
      <c r="J226" s="184">
        <v>3.92328767123288</v>
      </c>
      <c r="K226" s="182" t="s">
        <v>93</v>
      </c>
      <c r="L226" s="182" t="s">
        <v>28</v>
      </c>
      <c r="M226" s="185">
        <v>352760.4025157232</v>
      </c>
    </row>
    <row r="227" spans="1:13" ht="12.75">
      <c r="A227" s="188" t="s">
        <v>35</v>
      </c>
      <c r="B227" s="178" t="s">
        <v>791</v>
      </c>
      <c r="C227" s="187" t="s">
        <v>37</v>
      </c>
      <c r="D227" s="180" t="s">
        <v>364</v>
      </c>
      <c r="E227" s="181" t="s">
        <v>23</v>
      </c>
      <c r="F227" s="182" t="s">
        <v>22</v>
      </c>
      <c r="G227" s="182" t="s">
        <v>92</v>
      </c>
      <c r="H227" s="182" t="s">
        <v>26</v>
      </c>
      <c r="I227" s="184">
        <v>2.6</v>
      </c>
      <c r="J227" s="184">
        <v>2.83835616438356</v>
      </c>
      <c r="K227" s="182" t="s">
        <v>93</v>
      </c>
      <c r="L227" s="182" t="s">
        <v>28</v>
      </c>
      <c r="M227" s="185">
        <v>366868.1886792453</v>
      </c>
    </row>
    <row r="228" spans="1:13" ht="12.75">
      <c r="A228" s="188" t="s">
        <v>35</v>
      </c>
      <c r="B228" s="178" t="s">
        <v>792</v>
      </c>
      <c r="C228" s="187" t="s">
        <v>37</v>
      </c>
      <c r="D228" s="180" t="s">
        <v>265</v>
      </c>
      <c r="E228" s="181" t="s">
        <v>90</v>
      </c>
      <c r="F228" s="182" t="s">
        <v>22</v>
      </c>
      <c r="G228" s="182" t="s">
        <v>92</v>
      </c>
      <c r="H228" s="182" t="s">
        <v>26</v>
      </c>
      <c r="I228" s="184">
        <v>2.12</v>
      </c>
      <c r="J228" s="184">
        <v>2.16986301369863</v>
      </c>
      <c r="K228" s="182" t="s">
        <v>107</v>
      </c>
      <c r="L228" s="182" t="s">
        <v>28</v>
      </c>
      <c r="M228" s="185">
        <v>336066.11320754717</v>
      </c>
    </row>
    <row r="229" spans="1:13" ht="12.75">
      <c r="A229" s="188" t="s">
        <v>35</v>
      </c>
      <c r="B229" s="178" t="s">
        <v>793</v>
      </c>
      <c r="C229" s="187" t="s">
        <v>37</v>
      </c>
      <c r="D229" s="180" t="s">
        <v>364</v>
      </c>
      <c r="E229" s="181" t="s">
        <v>90</v>
      </c>
      <c r="F229" s="182" t="s">
        <v>22</v>
      </c>
      <c r="G229" s="182" t="s">
        <v>92</v>
      </c>
      <c r="H229" s="182" t="s">
        <v>26</v>
      </c>
      <c r="I229" s="184">
        <v>1.72</v>
      </c>
      <c r="J229" s="184">
        <v>1.73698630136986</v>
      </c>
      <c r="K229" s="182" t="s">
        <v>85</v>
      </c>
      <c r="L229" s="182" t="s">
        <v>28</v>
      </c>
      <c r="M229" s="185">
        <v>342074.3899371069</v>
      </c>
    </row>
    <row r="230" spans="1:13" ht="12.75">
      <c r="A230" s="188" t="s">
        <v>35</v>
      </c>
      <c r="B230" s="178" t="s">
        <v>794</v>
      </c>
      <c r="C230" s="187" t="s">
        <v>37</v>
      </c>
      <c r="D230" s="180" t="s">
        <v>181</v>
      </c>
      <c r="E230" s="181" t="s">
        <v>82</v>
      </c>
      <c r="F230" s="182" t="s">
        <v>22</v>
      </c>
      <c r="G230" s="182" t="s">
        <v>92</v>
      </c>
      <c r="H230" s="182" t="s">
        <v>26</v>
      </c>
      <c r="I230" s="184">
        <v>1.08</v>
      </c>
      <c r="J230" s="184">
        <v>1.11232876712329</v>
      </c>
      <c r="K230" s="182" t="s">
        <v>107</v>
      </c>
      <c r="L230" s="182" t="s">
        <v>28</v>
      </c>
      <c r="M230" s="185">
        <v>354400.11320754717</v>
      </c>
    </row>
    <row r="231" spans="1:13" ht="12.75">
      <c r="A231" s="188" t="s">
        <v>35</v>
      </c>
      <c r="B231" s="178" t="s">
        <v>795</v>
      </c>
      <c r="C231" s="187" t="s">
        <v>37</v>
      </c>
      <c r="D231" s="180" t="s">
        <v>278</v>
      </c>
      <c r="E231" s="181" t="s">
        <v>119</v>
      </c>
      <c r="F231" s="182" t="s">
        <v>22</v>
      </c>
      <c r="G231" s="182" t="s">
        <v>92</v>
      </c>
      <c r="H231" s="182" t="s">
        <v>26</v>
      </c>
      <c r="I231" s="184">
        <v>2.83</v>
      </c>
      <c r="J231" s="184">
        <v>2.94246575342466</v>
      </c>
      <c r="K231" s="182" t="s">
        <v>85</v>
      </c>
      <c r="L231" s="182" t="s">
        <v>59</v>
      </c>
      <c r="M231" s="185">
        <v>384882.6289308176</v>
      </c>
    </row>
    <row r="232" spans="1:13" ht="12.75">
      <c r="A232" s="188" t="s">
        <v>35</v>
      </c>
      <c r="B232" s="178" t="s">
        <v>796</v>
      </c>
      <c r="C232" s="187" t="s">
        <v>53</v>
      </c>
      <c r="D232" s="180" t="s">
        <v>364</v>
      </c>
      <c r="E232" s="181" t="s">
        <v>97</v>
      </c>
      <c r="F232" s="182" t="s">
        <v>22</v>
      </c>
      <c r="G232" s="182" t="s">
        <v>92</v>
      </c>
      <c r="H232" s="182" t="s">
        <v>26</v>
      </c>
      <c r="I232" s="184">
        <v>0.94</v>
      </c>
      <c r="J232" s="184">
        <v>2.29315068493151</v>
      </c>
      <c r="K232" s="182" t="s">
        <v>27</v>
      </c>
      <c r="L232" s="182" t="s">
        <v>28</v>
      </c>
      <c r="M232" s="185">
        <v>396693.97484276723</v>
      </c>
    </row>
    <row r="233" spans="1:13" ht="12.75">
      <c r="A233" s="188" t="s">
        <v>35</v>
      </c>
      <c r="B233" s="178" t="s">
        <v>797</v>
      </c>
      <c r="C233" s="187" t="s">
        <v>37</v>
      </c>
      <c r="D233" s="180" t="s">
        <v>364</v>
      </c>
      <c r="E233" s="181" t="s">
        <v>23</v>
      </c>
      <c r="F233" s="182" t="s">
        <v>22</v>
      </c>
      <c r="G233" s="182" t="s">
        <v>92</v>
      </c>
      <c r="H233" s="182" t="s">
        <v>26</v>
      </c>
      <c r="I233" s="184">
        <v>3.04</v>
      </c>
      <c r="J233" s="184">
        <v>3.28219178082192</v>
      </c>
      <c r="K233" s="182" t="s">
        <v>93</v>
      </c>
      <c r="L233" s="182" t="s">
        <v>28</v>
      </c>
      <c r="M233" s="185">
        <v>439778.06289308175</v>
      </c>
    </row>
    <row r="234" spans="1:13" ht="12.75">
      <c r="A234" s="188" t="s">
        <v>35</v>
      </c>
      <c r="B234" s="178" t="s">
        <v>798</v>
      </c>
      <c r="C234" s="187" t="s">
        <v>37</v>
      </c>
      <c r="D234" s="180" t="s">
        <v>364</v>
      </c>
      <c r="E234" s="181" t="s">
        <v>40</v>
      </c>
      <c r="F234" s="182" t="s">
        <v>22</v>
      </c>
      <c r="G234" s="182" t="s">
        <v>92</v>
      </c>
      <c r="H234" s="182" t="s">
        <v>26</v>
      </c>
      <c r="I234" s="184">
        <v>1.39</v>
      </c>
      <c r="J234" s="184">
        <v>1.42465753424658</v>
      </c>
      <c r="K234" s="182" t="s">
        <v>76</v>
      </c>
      <c r="L234" s="182" t="s">
        <v>45</v>
      </c>
      <c r="M234" s="185">
        <v>440978.3899371069</v>
      </c>
    </row>
    <row r="235" spans="1:13" ht="12.75">
      <c r="A235" s="188" t="s">
        <v>35</v>
      </c>
      <c r="B235" s="178" t="s">
        <v>799</v>
      </c>
      <c r="C235" s="187" t="s">
        <v>37</v>
      </c>
      <c r="D235" s="180" t="s">
        <v>364</v>
      </c>
      <c r="E235" s="181" t="s">
        <v>23</v>
      </c>
      <c r="F235" s="182" t="s">
        <v>22</v>
      </c>
      <c r="G235" s="182" t="s">
        <v>92</v>
      </c>
      <c r="H235" s="182" t="s">
        <v>26</v>
      </c>
      <c r="I235" s="184">
        <v>4.66</v>
      </c>
      <c r="J235" s="184">
        <v>4.99178082191781</v>
      </c>
      <c r="K235" s="182" t="s">
        <v>93</v>
      </c>
      <c r="L235" s="182" t="s">
        <v>28</v>
      </c>
      <c r="M235" s="185">
        <v>439379.76100628934</v>
      </c>
    </row>
    <row r="236" spans="1:13" ht="12.75">
      <c r="A236" s="188" t="s">
        <v>35</v>
      </c>
      <c r="B236" s="178" t="s">
        <v>800</v>
      </c>
      <c r="C236" s="187" t="s">
        <v>37</v>
      </c>
      <c r="D236" s="180" t="s">
        <v>364</v>
      </c>
      <c r="E236" s="181" t="s">
        <v>114</v>
      </c>
      <c r="F236" s="182" t="s">
        <v>22</v>
      </c>
      <c r="G236" s="182" t="s">
        <v>92</v>
      </c>
      <c r="H236" s="182" t="s">
        <v>26</v>
      </c>
      <c r="I236" s="184">
        <v>2.98</v>
      </c>
      <c r="J236" s="184">
        <v>3.2958904109589</v>
      </c>
      <c r="K236" s="182" t="s">
        <v>93</v>
      </c>
      <c r="L236" s="182" t="s">
        <v>28</v>
      </c>
      <c r="M236" s="185">
        <v>532376.5911949686</v>
      </c>
    </row>
    <row r="237" spans="1:13" ht="12.75">
      <c r="A237" s="188" t="s">
        <v>35</v>
      </c>
      <c r="B237" s="178" t="s">
        <v>801</v>
      </c>
      <c r="C237" s="187" t="s">
        <v>37</v>
      </c>
      <c r="D237" s="180" t="s">
        <v>183</v>
      </c>
      <c r="E237" s="181" t="s">
        <v>40</v>
      </c>
      <c r="F237" s="182" t="s">
        <v>22</v>
      </c>
      <c r="G237" s="182" t="s">
        <v>92</v>
      </c>
      <c r="H237" s="182" t="s">
        <v>26</v>
      </c>
      <c r="I237" s="184">
        <v>3.08</v>
      </c>
      <c r="J237" s="184">
        <v>3.29041095890411</v>
      </c>
      <c r="K237" s="182" t="s">
        <v>93</v>
      </c>
      <c r="L237" s="182" t="s">
        <v>28</v>
      </c>
      <c r="M237" s="185">
        <v>483775.22012578615</v>
      </c>
    </row>
    <row r="238" spans="1:13" ht="12.75">
      <c r="A238" s="188" t="s">
        <v>35</v>
      </c>
      <c r="B238" s="178" t="s">
        <v>802</v>
      </c>
      <c r="C238" s="187" t="s">
        <v>21</v>
      </c>
      <c r="D238" s="180" t="s">
        <v>364</v>
      </c>
      <c r="E238" s="181" t="s">
        <v>127</v>
      </c>
      <c r="F238" s="182" t="s">
        <v>22</v>
      </c>
      <c r="G238" s="182" t="s">
        <v>92</v>
      </c>
      <c r="H238" s="182" t="s">
        <v>26</v>
      </c>
      <c r="I238" s="184">
        <v>1.66</v>
      </c>
      <c r="J238" s="184">
        <v>1.66575342465753</v>
      </c>
      <c r="K238" s="182" t="s">
        <v>27</v>
      </c>
      <c r="L238" s="182" t="s">
        <v>59</v>
      </c>
      <c r="M238" s="185">
        <v>472018.9433962264</v>
      </c>
    </row>
    <row r="239" spans="1:13" ht="12.75">
      <c r="A239" s="188" t="s">
        <v>35</v>
      </c>
      <c r="B239" s="178" t="s">
        <v>803</v>
      </c>
      <c r="C239" s="187" t="s">
        <v>37</v>
      </c>
      <c r="D239" s="180" t="s">
        <v>364</v>
      </c>
      <c r="E239" s="181" t="s">
        <v>97</v>
      </c>
      <c r="F239" s="182" t="s">
        <v>22</v>
      </c>
      <c r="G239" s="182" t="s">
        <v>92</v>
      </c>
      <c r="H239" s="182" t="s">
        <v>26</v>
      </c>
      <c r="I239" s="184">
        <v>0.95</v>
      </c>
      <c r="J239" s="184">
        <v>0.958904109589041</v>
      </c>
      <c r="K239" s="182" t="s">
        <v>93</v>
      </c>
      <c r="L239" s="182" t="s">
        <v>28</v>
      </c>
      <c r="M239" s="185">
        <v>477466.6666666666</v>
      </c>
    </row>
    <row r="240" spans="1:13" ht="12.75">
      <c r="A240" s="188" t="s">
        <v>35</v>
      </c>
      <c r="B240" s="178" t="s">
        <v>804</v>
      </c>
      <c r="C240" s="187" t="s">
        <v>37</v>
      </c>
      <c r="D240" s="180" t="s">
        <v>364</v>
      </c>
      <c r="E240" s="181" t="s">
        <v>23</v>
      </c>
      <c r="F240" s="182" t="s">
        <v>22</v>
      </c>
      <c r="G240" s="182" t="s">
        <v>92</v>
      </c>
      <c r="H240" s="182" t="s">
        <v>26</v>
      </c>
      <c r="I240" s="184">
        <v>1.77</v>
      </c>
      <c r="J240" s="184">
        <v>1.83561643835616</v>
      </c>
      <c r="K240" s="182" t="s">
        <v>93</v>
      </c>
      <c r="L240" s="182" t="s">
        <v>28</v>
      </c>
      <c r="M240" s="185">
        <v>501854.38993710687</v>
      </c>
    </row>
    <row r="241" spans="1:13" ht="12.75">
      <c r="A241" s="188" t="s">
        <v>35</v>
      </c>
      <c r="B241" s="178" t="s">
        <v>805</v>
      </c>
      <c r="C241" s="187" t="s">
        <v>37</v>
      </c>
      <c r="D241" s="180" t="s">
        <v>364</v>
      </c>
      <c r="E241" s="181" t="s">
        <v>90</v>
      </c>
      <c r="F241" s="182" t="s">
        <v>22</v>
      </c>
      <c r="G241" s="182" t="s">
        <v>92</v>
      </c>
      <c r="H241" s="182" t="s">
        <v>26</v>
      </c>
      <c r="I241" s="184">
        <v>1.35</v>
      </c>
      <c r="J241" s="184">
        <v>1.36986301369863</v>
      </c>
      <c r="K241" s="182" t="s">
        <v>107</v>
      </c>
      <c r="L241" s="182" t="s">
        <v>59</v>
      </c>
      <c r="M241" s="185">
        <v>493674.76729559747</v>
      </c>
    </row>
    <row r="242" spans="1:13" ht="12.75">
      <c r="A242" s="188" t="s">
        <v>35</v>
      </c>
      <c r="B242" s="178" t="s">
        <v>806</v>
      </c>
      <c r="C242" s="187" t="s">
        <v>21</v>
      </c>
      <c r="D242" s="180" t="s">
        <v>364</v>
      </c>
      <c r="E242" s="181" t="s">
        <v>127</v>
      </c>
      <c r="F242" s="182" t="s">
        <v>22</v>
      </c>
      <c r="G242" s="182" t="s">
        <v>92</v>
      </c>
      <c r="H242" s="182" t="s">
        <v>26</v>
      </c>
      <c r="I242" s="184">
        <v>1.74</v>
      </c>
      <c r="J242" s="184">
        <v>1.74794520547945</v>
      </c>
      <c r="K242" s="182" t="s">
        <v>27</v>
      </c>
      <c r="L242" s="182" t="s">
        <v>59</v>
      </c>
      <c r="M242" s="185">
        <v>485563.73584905657</v>
      </c>
    </row>
    <row r="243" spans="1:13" ht="12.75">
      <c r="A243" s="188" t="s">
        <v>35</v>
      </c>
      <c r="B243" s="178" t="s">
        <v>807</v>
      </c>
      <c r="C243" s="187" t="s">
        <v>37</v>
      </c>
      <c r="D243" s="180" t="s">
        <v>364</v>
      </c>
      <c r="E243" s="181" t="s">
        <v>90</v>
      </c>
      <c r="F243" s="182" t="s">
        <v>22</v>
      </c>
      <c r="G243" s="182" t="s">
        <v>92</v>
      </c>
      <c r="H243" s="182" t="s">
        <v>26</v>
      </c>
      <c r="I243" s="184">
        <v>2.87</v>
      </c>
      <c r="J243" s="184">
        <v>2.93698630136986</v>
      </c>
      <c r="K243" s="182" t="s">
        <v>85</v>
      </c>
      <c r="L243" s="182" t="s">
        <v>59</v>
      </c>
      <c r="M243" s="185">
        <v>494901.76100628934</v>
      </c>
    </row>
    <row r="244" spans="1:13" ht="12.75">
      <c r="A244" s="188" t="s">
        <v>35</v>
      </c>
      <c r="B244" s="178" t="s">
        <v>808</v>
      </c>
      <c r="C244" s="187" t="s">
        <v>37</v>
      </c>
      <c r="D244" s="180" t="s">
        <v>364</v>
      </c>
      <c r="E244" s="181" t="s">
        <v>40</v>
      </c>
      <c r="F244" s="182" t="s">
        <v>22</v>
      </c>
      <c r="G244" s="182" t="s">
        <v>92</v>
      </c>
      <c r="H244" s="182" t="s">
        <v>26</v>
      </c>
      <c r="I244" s="184">
        <v>2.38</v>
      </c>
      <c r="J244" s="184">
        <v>2.54246575342466</v>
      </c>
      <c r="K244" s="182" t="s">
        <v>112</v>
      </c>
      <c r="L244" s="182" t="s">
        <v>59</v>
      </c>
      <c r="M244" s="185">
        <v>532028.4150943396</v>
      </c>
    </row>
    <row r="245" spans="1:13" ht="12.75">
      <c r="A245" s="188" t="s">
        <v>35</v>
      </c>
      <c r="B245" s="178" t="s">
        <v>809</v>
      </c>
      <c r="C245" s="187" t="s">
        <v>37</v>
      </c>
      <c r="D245" s="180" t="s">
        <v>364</v>
      </c>
      <c r="E245" s="181" t="s">
        <v>40</v>
      </c>
      <c r="F245" s="182" t="s">
        <v>22</v>
      </c>
      <c r="G245" s="182" t="s">
        <v>92</v>
      </c>
      <c r="H245" s="182" t="s">
        <v>26</v>
      </c>
      <c r="I245" s="184">
        <v>2.38</v>
      </c>
      <c r="J245" s="184">
        <v>2.54246575342466</v>
      </c>
      <c r="K245" s="182" t="s">
        <v>112</v>
      </c>
      <c r="L245" s="182" t="s">
        <v>59</v>
      </c>
      <c r="M245" s="185">
        <v>533385.6352201257</v>
      </c>
    </row>
    <row r="246" spans="1:13" ht="12.75">
      <c r="A246" s="188" t="s">
        <v>35</v>
      </c>
      <c r="B246" s="178" t="s">
        <v>810</v>
      </c>
      <c r="C246" s="187" t="s">
        <v>37</v>
      </c>
      <c r="D246" s="180" t="s">
        <v>364</v>
      </c>
      <c r="E246" s="181" t="s">
        <v>119</v>
      </c>
      <c r="F246" s="182" t="s">
        <v>22</v>
      </c>
      <c r="G246" s="182" t="s">
        <v>92</v>
      </c>
      <c r="H246" s="182" t="s">
        <v>26</v>
      </c>
      <c r="I246" s="184">
        <v>3.25</v>
      </c>
      <c r="J246" s="184">
        <v>3.5041095890411</v>
      </c>
      <c r="K246" s="182" t="s">
        <v>107</v>
      </c>
      <c r="L246" s="182" t="s">
        <v>28</v>
      </c>
      <c r="M246" s="185">
        <v>539260.503144654</v>
      </c>
    </row>
    <row r="247" spans="1:13" ht="12.75">
      <c r="A247" s="188" t="s">
        <v>35</v>
      </c>
      <c r="B247" s="178" t="s">
        <v>811</v>
      </c>
      <c r="C247" s="187" t="s">
        <v>37</v>
      </c>
      <c r="D247" s="180" t="s">
        <v>364</v>
      </c>
      <c r="E247" s="181" t="s">
        <v>90</v>
      </c>
      <c r="F247" s="182" t="s">
        <v>22</v>
      </c>
      <c r="G247" s="182" t="s">
        <v>92</v>
      </c>
      <c r="H247" s="182" t="s">
        <v>26</v>
      </c>
      <c r="I247" s="184">
        <v>1.12</v>
      </c>
      <c r="J247" s="184">
        <v>1.14246575342466</v>
      </c>
      <c r="K247" s="182" t="s">
        <v>107</v>
      </c>
      <c r="L247" s="182" t="s">
        <v>59</v>
      </c>
      <c r="M247" s="185">
        <v>519086.5660377358</v>
      </c>
    </row>
    <row r="248" spans="1:13" ht="12.75">
      <c r="A248" s="188" t="s">
        <v>35</v>
      </c>
      <c r="B248" s="178" t="s">
        <v>812</v>
      </c>
      <c r="C248" s="187" t="s">
        <v>37</v>
      </c>
      <c r="D248" s="180" t="s">
        <v>364</v>
      </c>
      <c r="E248" s="181" t="s">
        <v>90</v>
      </c>
      <c r="F248" s="182" t="s">
        <v>22</v>
      </c>
      <c r="G248" s="182" t="s">
        <v>92</v>
      </c>
      <c r="H248" s="182" t="s">
        <v>26</v>
      </c>
      <c r="I248" s="184">
        <v>1.89</v>
      </c>
      <c r="J248" s="184">
        <v>1.95890410958904</v>
      </c>
      <c r="K248" s="182" t="s">
        <v>107</v>
      </c>
      <c r="L248" s="182" t="s">
        <v>28</v>
      </c>
      <c r="M248" s="185">
        <v>533440.641509434</v>
      </c>
    </row>
    <row r="249" spans="1:13" ht="12.75">
      <c r="A249" s="188" t="s">
        <v>35</v>
      </c>
      <c r="B249" s="178" t="s">
        <v>813</v>
      </c>
      <c r="C249" s="187" t="s">
        <v>53</v>
      </c>
      <c r="D249" s="180" t="s">
        <v>364</v>
      </c>
      <c r="E249" s="181" t="s">
        <v>97</v>
      </c>
      <c r="F249" s="182" t="s">
        <v>22</v>
      </c>
      <c r="G249" s="182" t="s">
        <v>92</v>
      </c>
      <c r="H249" s="182" t="s">
        <v>26</v>
      </c>
      <c r="I249" s="184">
        <v>0.79</v>
      </c>
      <c r="J249" s="184">
        <v>3.21095890410959</v>
      </c>
      <c r="K249" s="182" t="s">
        <v>27</v>
      </c>
      <c r="L249" s="182" t="s">
        <v>28</v>
      </c>
      <c r="M249" s="185">
        <v>510371.3207547169</v>
      </c>
    </row>
    <row r="250" spans="1:13" ht="12.75">
      <c r="A250" s="188" t="s">
        <v>35</v>
      </c>
      <c r="B250" s="178" t="s">
        <v>814</v>
      </c>
      <c r="C250" s="187" t="s">
        <v>37</v>
      </c>
      <c r="D250" s="180" t="s">
        <v>364</v>
      </c>
      <c r="E250" s="181" t="s">
        <v>23</v>
      </c>
      <c r="F250" s="182" t="s">
        <v>22</v>
      </c>
      <c r="G250" s="182" t="s">
        <v>92</v>
      </c>
      <c r="H250" s="182" t="s">
        <v>26</v>
      </c>
      <c r="I250" s="184">
        <v>3.51</v>
      </c>
      <c r="J250" s="184">
        <v>3.92328767123288</v>
      </c>
      <c r="K250" s="182" t="s">
        <v>93</v>
      </c>
      <c r="L250" s="182" t="s">
        <v>28</v>
      </c>
      <c r="M250" s="185">
        <v>583134.5660377358</v>
      </c>
    </row>
    <row r="251" spans="1:13" ht="12.75">
      <c r="A251" s="188" t="s">
        <v>35</v>
      </c>
      <c r="B251" s="178" t="s">
        <v>815</v>
      </c>
      <c r="C251" s="187" t="s">
        <v>37</v>
      </c>
      <c r="D251" s="180" t="s">
        <v>364</v>
      </c>
      <c r="E251" s="181" t="s">
        <v>90</v>
      </c>
      <c r="F251" s="182" t="s">
        <v>22</v>
      </c>
      <c r="G251" s="182" t="s">
        <v>92</v>
      </c>
      <c r="H251" s="182" t="s">
        <v>26</v>
      </c>
      <c r="I251" s="184">
        <v>2.24</v>
      </c>
      <c r="J251" s="184">
        <v>2.33972602739726</v>
      </c>
      <c r="K251" s="182" t="s">
        <v>107</v>
      </c>
      <c r="L251" s="182" t="s">
        <v>28</v>
      </c>
      <c r="M251" s="185">
        <v>538695.7735849057</v>
      </c>
    </row>
    <row r="252" spans="1:13" ht="12.75">
      <c r="A252" s="188" t="s">
        <v>35</v>
      </c>
      <c r="B252" s="178" t="s">
        <v>816</v>
      </c>
      <c r="C252" s="187" t="s">
        <v>37</v>
      </c>
      <c r="D252" s="180" t="s">
        <v>364</v>
      </c>
      <c r="E252" s="181" t="s">
        <v>23</v>
      </c>
      <c r="F252" s="182" t="s">
        <v>22</v>
      </c>
      <c r="G252" s="182" t="s">
        <v>92</v>
      </c>
      <c r="H252" s="182" t="s">
        <v>26</v>
      </c>
      <c r="I252" s="184">
        <v>2.91</v>
      </c>
      <c r="J252" s="184">
        <v>2.99178082191781</v>
      </c>
      <c r="K252" s="182" t="s">
        <v>85</v>
      </c>
      <c r="L252" s="182" t="s">
        <v>59</v>
      </c>
      <c r="M252" s="185">
        <v>525156.7798742139</v>
      </c>
    </row>
    <row r="253" spans="1:13" ht="12.75">
      <c r="A253" s="188" t="s">
        <v>35</v>
      </c>
      <c r="B253" s="178" t="s">
        <v>817</v>
      </c>
      <c r="C253" s="187" t="s">
        <v>37</v>
      </c>
      <c r="D253" s="180" t="s">
        <v>364</v>
      </c>
      <c r="E253" s="181" t="s">
        <v>64</v>
      </c>
      <c r="F253" s="182" t="s">
        <v>22</v>
      </c>
      <c r="G253" s="182" t="s">
        <v>92</v>
      </c>
      <c r="H253" s="182" t="s">
        <v>26</v>
      </c>
      <c r="I253" s="184">
        <v>1.55</v>
      </c>
      <c r="J253" s="184">
        <v>1.63561643835616</v>
      </c>
      <c r="K253" s="182" t="s">
        <v>100</v>
      </c>
      <c r="L253" s="182" t="s">
        <v>59</v>
      </c>
      <c r="M253" s="185">
        <v>586867.7484276729</v>
      </c>
    </row>
    <row r="254" spans="1:13" ht="12.75">
      <c r="A254" s="188" t="s">
        <v>35</v>
      </c>
      <c r="B254" s="178" t="s">
        <v>818</v>
      </c>
      <c r="C254" s="187" t="s">
        <v>37</v>
      </c>
      <c r="D254" s="180" t="s">
        <v>364</v>
      </c>
      <c r="E254" s="181" t="s">
        <v>119</v>
      </c>
      <c r="F254" s="182" t="s">
        <v>22</v>
      </c>
      <c r="G254" s="182" t="s">
        <v>92</v>
      </c>
      <c r="H254" s="182" t="s">
        <v>43</v>
      </c>
      <c r="I254" s="184">
        <v>2.51</v>
      </c>
      <c r="J254" s="184">
        <v>2.54246575342466</v>
      </c>
      <c r="K254" s="182" t="s">
        <v>93</v>
      </c>
      <c r="L254" s="182" t="s">
        <v>28</v>
      </c>
      <c r="M254" s="185">
        <v>544544.6666666666</v>
      </c>
    </row>
    <row r="255" spans="1:13" ht="12.75">
      <c r="A255" s="188" t="s">
        <v>35</v>
      </c>
      <c r="B255" s="178" t="s">
        <v>819</v>
      </c>
      <c r="C255" s="187" t="s">
        <v>21</v>
      </c>
      <c r="D255" s="180" t="s">
        <v>364</v>
      </c>
      <c r="E255" s="181" t="s">
        <v>127</v>
      </c>
      <c r="F255" s="182" t="s">
        <v>22</v>
      </c>
      <c r="G255" s="182" t="s">
        <v>92</v>
      </c>
      <c r="H255" s="182" t="s">
        <v>26</v>
      </c>
      <c r="I255" s="184">
        <v>2.76</v>
      </c>
      <c r="J255" s="184">
        <v>2.79178082191781</v>
      </c>
      <c r="K255" s="182" t="s">
        <v>27</v>
      </c>
      <c r="L255" s="182" t="s">
        <v>59</v>
      </c>
      <c r="M255" s="185">
        <v>548627.8867924528</v>
      </c>
    </row>
    <row r="256" spans="1:13" ht="12.75">
      <c r="A256" s="188" t="s">
        <v>35</v>
      </c>
      <c r="B256" s="178" t="s">
        <v>820</v>
      </c>
      <c r="C256" s="187" t="s">
        <v>53</v>
      </c>
      <c r="D256" s="180" t="s">
        <v>364</v>
      </c>
      <c r="E256" s="181" t="s">
        <v>97</v>
      </c>
      <c r="F256" s="182" t="s">
        <v>22</v>
      </c>
      <c r="G256" s="182" t="s">
        <v>92</v>
      </c>
      <c r="H256" s="182" t="s">
        <v>26</v>
      </c>
      <c r="I256" s="184">
        <v>1.15</v>
      </c>
      <c r="J256" s="184">
        <v>2.29315068493151</v>
      </c>
      <c r="K256" s="182" t="s">
        <v>27</v>
      </c>
      <c r="L256" s="182" t="s">
        <v>59</v>
      </c>
      <c r="M256" s="185">
        <v>553842.3899371069</v>
      </c>
    </row>
    <row r="257" spans="1:13" ht="12.75">
      <c r="A257" s="188" t="s">
        <v>35</v>
      </c>
      <c r="B257" s="178" t="s">
        <v>821</v>
      </c>
      <c r="C257" s="187" t="s">
        <v>37</v>
      </c>
      <c r="D257" s="180" t="s">
        <v>364</v>
      </c>
      <c r="E257" s="181" t="s">
        <v>90</v>
      </c>
      <c r="F257" s="182" t="s">
        <v>22</v>
      </c>
      <c r="G257" s="182" t="s">
        <v>92</v>
      </c>
      <c r="H257" s="182" t="s">
        <v>26</v>
      </c>
      <c r="I257" s="184">
        <v>1.9</v>
      </c>
      <c r="J257" s="184">
        <v>2.0027397260274</v>
      </c>
      <c r="K257" s="182" t="s">
        <v>112</v>
      </c>
      <c r="L257" s="182" t="s">
        <v>59</v>
      </c>
      <c r="M257" s="185">
        <v>587066.0628930818</v>
      </c>
    </row>
    <row r="258" spans="1:13" ht="12.75">
      <c r="A258" s="188" t="s">
        <v>35</v>
      </c>
      <c r="B258" s="178" t="s">
        <v>822</v>
      </c>
      <c r="C258" s="187" t="s">
        <v>37</v>
      </c>
      <c r="D258" s="180" t="s">
        <v>364</v>
      </c>
      <c r="E258" s="181" t="s">
        <v>23</v>
      </c>
      <c r="F258" s="182" t="s">
        <v>22</v>
      </c>
      <c r="G258" s="182" t="s">
        <v>92</v>
      </c>
      <c r="H258" s="182" t="s">
        <v>26</v>
      </c>
      <c r="I258" s="184">
        <v>2.23</v>
      </c>
      <c r="J258" s="184">
        <v>2.28219178082192</v>
      </c>
      <c r="K258" s="182" t="s">
        <v>93</v>
      </c>
      <c r="L258" s="182" t="s">
        <v>28</v>
      </c>
      <c r="M258" s="185">
        <v>565390.465408805</v>
      </c>
    </row>
    <row r="259" spans="1:13" ht="12.75">
      <c r="A259" s="188" t="s">
        <v>35</v>
      </c>
      <c r="B259" s="178" t="s">
        <v>823</v>
      </c>
      <c r="C259" s="187" t="s">
        <v>37</v>
      </c>
      <c r="D259" s="182" t="s">
        <v>278</v>
      </c>
      <c r="E259" s="181" t="s">
        <v>119</v>
      </c>
      <c r="F259" s="182" t="s">
        <v>22</v>
      </c>
      <c r="G259" s="182" t="s">
        <v>92</v>
      </c>
      <c r="H259" s="182" t="s">
        <v>26</v>
      </c>
      <c r="I259" s="184">
        <v>2.83</v>
      </c>
      <c r="J259" s="184">
        <v>2.94246575342466</v>
      </c>
      <c r="K259" s="182" t="s">
        <v>85</v>
      </c>
      <c r="L259" s="182" t="s">
        <v>59</v>
      </c>
      <c r="M259" s="185">
        <v>583738.6540880504</v>
      </c>
    </row>
    <row r="260" spans="1:13" ht="12.75">
      <c r="A260" s="188" t="s">
        <v>35</v>
      </c>
      <c r="B260" s="178" t="s">
        <v>824</v>
      </c>
      <c r="C260" s="187" t="s">
        <v>37</v>
      </c>
      <c r="D260" s="183" t="s">
        <v>364</v>
      </c>
      <c r="E260" s="181" t="s">
        <v>90</v>
      </c>
      <c r="F260" s="182" t="s">
        <v>22</v>
      </c>
      <c r="G260" s="182" t="s">
        <v>92</v>
      </c>
      <c r="H260" s="182" t="s">
        <v>26</v>
      </c>
      <c r="I260" s="184">
        <v>1.29</v>
      </c>
      <c r="J260" s="184">
        <v>1.33972602739726</v>
      </c>
      <c r="K260" s="182" t="s">
        <v>112</v>
      </c>
      <c r="L260" s="182" t="s">
        <v>59</v>
      </c>
      <c r="M260" s="185">
        <v>620777.0440251572</v>
      </c>
    </row>
    <row r="261" spans="1:13" ht="12.75">
      <c r="A261" s="188" t="s">
        <v>35</v>
      </c>
      <c r="B261" s="178" t="s">
        <v>825</v>
      </c>
      <c r="C261" s="187" t="s">
        <v>37</v>
      </c>
      <c r="D261" s="183" t="s">
        <v>364</v>
      </c>
      <c r="E261" s="181" t="s">
        <v>90</v>
      </c>
      <c r="F261" s="182" t="s">
        <v>22</v>
      </c>
      <c r="G261" s="182" t="s">
        <v>92</v>
      </c>
      <c r="H261" s="182" t="s">
        <v>26</v>
      </c>
      <c r="I261" s="184">
        <v>2.24</v>
      </c>
      <c r="J261" s="184">
        <v>2.33972602739726</v>
      </c>
      <c r="K261" s="182" t="s">
        <v>107</v>
      </c>
      <c r="L261" s="182" t="s">
        <v>28</v>
      </c>
      <c r="M261" s="185">
        <v>624098.7672955974</v>
      </c>
    </row>
    <row r="262" spans="1:13" ht="12.75">
      <c r="A262" s="188" t="s">
        <v>35</v>
      </c>
      <c r="B262" s="178" t="s">
        <v>826</v>
      </c>
      <c r="C262" s="187" t="s">
        <v>37</v>
      </c>
      <c r="D262" s="183" t="s">
        <v>364</v>
      </c>
      <c r="E262" s="181" t="s">
        <v>90</v>
      </c>
      <c r="F262" s="182" t="s">
        <v>22</v>
      </c>
      <c r="G262" s="182" t="s">
        <v>92</v>
      </c>
      <c r="H262" s="182" t="s">
        <v>26</v>
      </c>
      <c r="I262" s="184">
        <v>1.64</v>
      </c>
      <c r="J262" s="184">
        <v>1.66027397260274</v>
      </c>
      <c r="K262" s="182" t="s">
        <v>85</v>
      </c>
      <c r="L262" s="182" t="s">
        <v>28</v>
      </c>
      <c r="M262" s="185">
        <v>610741.0188679246</v>
      </c>
    </row>
    <row r="263" spans="1:13" ht="12.75">
      <c r="A263" s="188" t="s">
        <v>35</v>
      </c>
      <c r="B263" s="178" t="s">
        <v>827</v>
      </c>
      <c r="C263" s="187" t="s">
        <v>37</v>
      </c>
      <c r="D263" s="183" t="s">
        <v>364</v>
      </c>
      <c r="E263" s="181" t="s">
        <v>119</v>
      </c>
      <c r="F263" s="182" t="s">
        <v>22</v>
      </c>
      <c r="G263" s="182" t="s">
        <v>92</v>
      </c>
      <c r="H263" s="182" t="s">
        <v>26</v>
      </c>
      <c r="I263" s="184">
        <v>2.85</v>
      </c>
      <c r="J263" s="184">
        <v>2.96164383561644</v>
      </c>
      <c r="K263" s="182" t="s">
        <v>100</v>
      </c>
      <c r="L263" s="182" t="s">
        <v>28</v>
      </c>
      <c r="M263" s="185">
        <v>623563.3836477987</v>
      </c>
    </row>
    <row r="264" spans="1:13" ht="12.75">
      <c r="A264" s="188" t="s">
        <v>35</v>
      </c>
      <c r="B264" s="178" t="s">
        <v>828</v>
      </c>
      <c r="C264" s="187" t="s">
        <v>37</v>
      </c>
      <c r="D264" s="183" t="s">
        <v>364</v>
      </c>
      <c r="E264" s="181" t="s">
        <v>64</v>
      </c>
      <c r="F264" s="182" t="s">
        <v>22</v>
      </c>
      <c r="G264" s="182" t="s">
        <v>92</v>
      </c>
      <c r="H264" s="182" t="s">
        <v>26</v>
      </c>
      <c r="I264" s="184">
        <v>3.8</v>
      </c>
      <c r="J264" s="184">
        <v>4.33698630136986</v>
      </c>
      <c r="K264" s="182" t="s">
        <v>100</v>
      </c>
      <c r="L264" s="182" t="s">
        <v>28</v>
      </c>
      <c r="M264" s="185">
        <v>714883.4088050313</v>
      </c>
    </row>
    <row r="265" spans="1:13" ht="12.75">
      <c r="A265" s="188" t="s">
        <v>35</v>
      </c>
      <c r="B265" s="178" t="s">
        <v>829</v>
      </c>
      <c r="C265" s="187" t="s">
        <v>21</v>
      </c>
      <c r="D265" s="183" t="s">
        <v>364</v>
      </c>
      <c r="E265" s="181" t="s">
        <v>127</v>
      </c>
      <c r="F265" s="182" t="s">
        <v>22</v>
      </c>
      <c r="G265" s="182" t="s">
        <v>92</v>
      </c>
      <c r="H265" s="182" t="s">
        <v>26</v>
      </c>
      <c r="I265" s="184">
        <v>2.68</v>
      </c>
      <c r="J265" s="184">
        <v>2.70958904109589</v>
      </c>
      <c r="K265" s="182" t="s">
        <v>27</v>
      </c>
      <c r="L265" s="182" t="s">
        <v>59</v>
      </c>
      <c r="M265" s="185">
        <v>616626.7421383648</v>
      </c>
    </row>
    <row r="266" spans="1:13" ht="12.75">
      <c r="A266" s="188" t="s">
        <v>35</v>
      </c>
      <c r="B266" s="178" t="s">
        <v>830</v>
      </c>
      <c r="C266" s="187" t="s">
        <v>37</v>
      </c>
      <c r="D266" s="183" t="s">
        <v>364</v>
      </c>
      <c r="E266" s="181" t="s">
        <v>97</v>
      </c>
      <c r="F266" s="182" t="s">
        <v>22</v>
      </c>
      <c r="G266" s="182" t="s">
        <v>92</v>
      </c>
      <c r="H266" s="182" t="s">
        <v>26</v>
      </c>
      <c r="I266" s="184">
        <v>0.95</v>
      </c>
      <c r="J266" s="184">
        <v>0.958904109589041</v>
      </c>
      <c r="K266" s="182" t="s">
        <v>93</v>
      </c>
      <c r="L266" s="182" t="s">
        <v>59</v>
      </c>
      <c r="M266" s="185">
        <v>642988.4402515723</v>
      </c>
    </row>
    <row r="267" spans="1:13" ht="12.75">
      <c r="A267" s="188" t="s">
        <v>35</v>
      </c>
      <c r="B267" s="178" t="s">
        <v>831</v>
      </c>
      <c r="C267" s="187" t="s">
        <v>21</v>
      </c>
      <c r="D267" s="183" t="s">
        <v>364</v>
      </c>
      <c r="E267" s="181" t="s">
        <v>127</v>
      </c>
      <c r="F267" s="182" t="s">
        <v>22</v>
      </c>
      <c r="G267" s="182" t="s">
        <v>92</v>
      </c>
      <c r="H267" s="182" t="s">
        <v>26</v>
      </c>
      <c r="I267" s="184">
        <v>1.74</v>
      </c>
      <c r="J267" s="184">
        <v>1.74794520547945</v>
      </c>
      <c r="K267" s="182" t="s">
        <v>27</v>
      </c>
      <c r="L267" s="182" t="s">
        <v>59</v>
      </c>
      <c r="M267" s="185">
        <v>649520.3270440251</v>
      </c>
    </row>
    <row r="268" spans="1:13" ht="12.75">
      <c r="A268" s="188" t="s">
        <v>35</v>
      </c>
      <c r="B268" s="178" t="s">
        <v>832</v>
      </c>
      <c r="C268" s="187" t="s">
        <v>37</v>
      </c>
      <c r="D268" s="183" t="s">
        <v>364</v>
      </c>
      <c r="E268" s="181" t="s">
        <v>90</v>
      </c>
      <c r="F268" s="182" t="s">
        <v>22</v>
      </c>
      <c r="G268" s="182" t="s">
        <v>92</v>
      </c>
      <c r="H268" s="182" t="s">
        <v>26</v>
      </c>
      <c r="I268" s="184">
        <v>1.34</v>
      </c>
      <c r="J268" s="184">
        <v>1.37808219178082</v>
      </c>
      <c r="K268" s="182" t="s">
        <v>107</v>
      </c>
      <c r="L268" s="182" t="s">
        <v>28</v>
      </c>
      <c r="M268" s="185">
        <v>675810.5660377359</v>
      </c>
    </row>
    <row r="269" spans="1:13" ht="12.75">
      <c r="A269" s="188" t="s">
        <v>35</v>
      </c>
      <c r="B269" s="178" t="s">
        <v>833</v>
      </c>
      <c r="C269" s="187" t="s">
        <v>37</v>
      </c>
      <c r="D269" s="183" t="s">
        <v>364</v>
      </c>
      <c r="E269" s="181" t="s">
        <v>23</v>
      </c>
      <c r="F269" s="182" t="s">
        <v>22</v>
      </c>
      <c r="G269" s="182" t="s">
        <v>92</v>
      </c>
      <c r="H269" s="182" t="s">
        <v>26</v>
      </c>
      <c r="I269" s="184">
        <v>1.56</v>
      </c>
      <c r="J269" s="184">
        <v>1.63287671232877</v>
      </c>
      <c r="K269" s="182" t="s">
        <v>93</v>
      </c>
      <c r="L269" s="182" t="s">
        <v>28</v>
      </c>
      <c r="M269" s="185">
        <v>702917.6855345912</v>
      </c>
    </row>
    <row r="270" spans="1:13" ht="12.75">
      <c r="A270" s="188" t="s">
        <v>35</v>
      </c>
      <c r="B270" s="178" t="s">
        <v>834</v>
      </c>
      <c r="C270" s="187" t="s">
        <v>37</v>
      </c>
      <c r="D270" s="183" t="s">
        <v>364</v>
      </c>
      <c r="E270" s="181" t="s">
        <v>54</v>
      </c>
      <c r="F270" s="182" t="s">
        <v>22</v>
      </c>
      <c r="G270" s="182" t="s">
        <v>92</v>
      </c>
      <c r="H270" s="182" t="s">
        <v>26</v>
      </c>
      <c r="I270" s="184">
        <v>1.9500000000000002</v>
      </c>
      <c r="J270" s="184">
        <v>1.9972602739726</v>
      </c>
      <c r="K270" s="182" t="s">
        <v>67</v>
      </c>
      <c r="L270" s="182" t="s">
        <v>28</v>
      </c>
      <c r="M270" s="185">
        <v>674471.6855345912</v>
      </c>
    </row>
    <row r="271" spans="1:13" ht="12.75">
      <c r="A271" s="188" t="s">
        <v>35</v>
      </c>
      <c r="B271" s="178" t="s">
        <v>835</v>
      </c>
      <c r="C271" s="187" t="s">
        <v>21</v>
      </c>
      <c r="D271" s="183" t="s">
        <v>364</v>
      </c>
      <c r="E271" s="181" t="s">
        <v>127</v>
      </c>
      <c r="F271" s="182" t="s">
        <v>22</v>
      </c>
      <c r="G271" s="182" t="s">
        <v>92</v>
      </c>
      <c r="H271" s="182" t="s">
        <v>26</v>
      </c>
      <c r="I271" s="184">
        <v>1.66</v>
      </c>
      <c r="J271" s="184">
        <v>1.66575342465753</v>
      </c>
      <c r="K271" s="182" t="s">
        <v>27</v>
      </c>
      <c r="L271" s="182" t="s">
        <v>59</v>
      </c>
      <c r="M271" s="185">
        <v>654532.9433962264</v>
      </c>
    </row>
    <row r="272" spans="1:13" ht="12.75">
      <c r="A272" s="188" t="s">
        <v>35</v>
      </c>
      <c r="B272" s="178" t="s">
        <v>836</v>
      </c>
      <c r="C272" s="187" t="s">
        <v>37</v>
      </c>
      <c r="D272" s="183" t="s">
        <v>364</v>
      </c>
      <c r="E272" s="181" t="s">
        <v>40</v>
      </c>
      <c r="F272" s="182" t="s">
        <v>22</v>
      </c>
      <c r="G272" s="182" t="s">
        <v>92</v>
      </c>
      <c r="H272" s="182" t="s">
        <v>26</v>
      </c>
      <c r="I272" s="184">
        <v>1.73</v>
      </c>
      <c r="J272" s="184">
        <v>1.74520547945205</v>
      </c>
      <c r="K272" s="182" t="s">
        <v>85</v>
      </c>
      <c r="L272" s="182" t="s">
        <v>28</v>
      </c>
      <c r="M272" s="185">
        <v>672020.7924528302</v>
      </c>
    </row>
    <row r="273" spans="1:13" ht="12.75">
      <c r="A273" s="188" t="s">
        <v>35</v>
      </c>
      <c r="B273" s="178" t="s">
        <v>837</v>
      </c>
      <c r="C273" s="187" t="s">
        <v>53</v>
      </c>
      <c r="D273" s="183" t="s">
        <v>364</v>
      </c>
      <c r="E273" s="181" t="s">
        <v>97</v>
      </c>
      <c r="F273" s="182" t="s">
        <v>22</v>
      </c>
      <c r="G273" s="182" t="s">
        <v>92</v>
      </c>
      <c r="H273" s="182" t="s">
        <v>26</v>
      </c>
      <c r="I273" s="184">
        <v>0.49</v>
      </c>
      <c r="J273" s="184">
        <v>2.45753424657534</v>
      </c>
      <c r="K273" s="182" t="s">
        <v>27</v>
      </c>
      <c r="L273" s="182" t="s">
        <v>59</v>
      </c>
      <c r="M273" s="185">
        <v>677315.899371069</v>
      </c>
    </row>
    <row r="274" spans="1:13" ht="12.75">
      <c r="A274" s="188" t="s">
        <v>35</v>
      </c>
      <c r="B274" s="178" t="s">
        <v>838</v>
      </c>
      <c r="C274" s="187" t="s">
        <v>37</v>
      </c>
      <c r="D274" s="189" t="s">
        <v>288</v>
      </c>
      <c r="E274" s="181" t="s">
        <v>119</v>
      </c>
      <c r="F274" s="182" t="s">
        <v>22</v>
      </c>
      <c r="G274" s="182" t="s">
        <v>92</v>
      </c>
      <c r="H274" s="182" t="s">
        <v>26</v>
      </c>
      <c r="I274" s="184">
        <v>3.29</v>
      </c>
      <c r="J274" s="184">
        <v>3.43287671232877</v>
      </c>
      <c r="K274" s="182" t="s">
        <v>100</v>
      </c>
      <c r="L274" s="182" t="s">
        <v>28</v>
      </c>
      <c r="M274" s="185">
        <v>689067.7358490565</v>
      </c>
    </row>
    <row r="275" spans="1:13" ht="12.75">
      <c r="A275" s="188" t="s">
        <v>35</v>
      </c>
      <c r="B275" s="178" t="s">
        <v>839</v>
      </c>
      <c r="C275" s="187" t="s">
        <v>37</v>
      </c>
      <c r="D275" s="183" t="s">
        <v>364</v>
      </c>
      <c r="E275" s="181" t="s">
        <v>23</v>
      </c>
      <c r="F275" s="182" t="s">
        <v>22</v>
      </c>
      <c r="G275" s="182" t="s">
        <v>92</v>
      </c>
      <c r="H275" s="182" t="s">
        <v>43</v>
      </c>
      <c r="I275" s="184">
        <v>2.59</v>
      </c>
      <c r="J275" s="184">
        <v>2.70958904109589</v>
      </c>
      <c r="K275" s="182" t="s">
        <v>76</v>
      </c>
      <c r="L275" s="182" t="s">
        <v>28</v>
      </c>
      <c r="M275" s="185">
        <v>731235.320754717</v>
      </c>
    </row>
    <row r="276" spans="1:13" ht="12.75">
      <c r="A276" s="188" t="s">
        <v>35</v>
      </c>
      <c r="B276" s="178" t="s">
        <v>840</v>
      </c>
      <c r="C276" s="187" t="s">
        <v>37</v>
      </c>
      <c r="D276" s="183" t="s">
        <v>364</v>
      </c>
      <c r="E276" s="181" t="s">
        <v>73</v>
      </c>
      <c r="F276" s="182" t="s">
        <v>22</v>
      </c>
      <c r="G276" s="182" t="s">
        <v>92</v>
      </c>
      <c r="H276" s="182" t="s">
        <v>26</v>
      </c>
      <c r="I276" s="184">
        <v>0.78</v>
      </c>
      <c r="J276" s="184">
        <v>0.789041095890411</v>
      </c>
      <c r="K276" s="182" t="s">
        <v>112</v>
      </c>
      <c r="L276" s="182" t="s">
        <v>28</v>
      </c>
      <c r="M276" s="185">
        <v>717638.1761006289</v>
      </c>
    </row>
    <row r="277" spans="1:13" ht="12.75">
      <c r="A277" s="188" t="s">
        <v>35</v>
      </c>
      <c r="B277" s="178" t="s">
        <v>841</v>
      </c>
      <c r="C277" s="187" t="s">
        <v>37</v>
      </c>
      <c r="D277" s="183" t="s">
        <v>364</v>
      </c>
      <c r="E277" s="181" t="s">
        <v>54</v>
      </c>
      <c r="F277" s="182" t="s">
        <v>22</v>
      </c>
      <c r="G277" s="182" t="s">
        <v>92</v>
      </c>
      <c r="H277" s="182" t="s">
        <v>43</v>
      </c>
      <c r="I277" s="184">
        <v>2.62</v>
      </c>
      <c r="J277" s="184">
        <v>2.64657534246575</v>
      </c>
      <c r="K277" s="182" t="s">
        <v>27</v>
      </c>
      <c r="L277" s="182" t="s">
        <v>59</v>
      </c>
      <c r="M277" s="185">
        <v>700785.6981132075</v>
      </c>
    </row>
    <row r="278" spans="1:13" ht="12.75">
      <c r="A278" s="188" t="s">
        <v>35</v>
      </c>
      <c r="B278" s="178" t="s">
        <v>842</v>
      </c>
      <c r="C278" s="187" t="s">
        <v>37</v>
      </c>
      <c r="D278" s="183" t="s">
        <v>364</v>
      </c>
      <c r="E278" s="181" t="s">
        <v>23</v>
      </c>
      <c r="F278" s="182" t="s">
        <v>22</v>
      </c>
      <c r="G278" s="182" t="s">
        <v>92</v>
      </c>
      <c r="H278" s="182" t="s">
        <v>26</v>
      </c>
      <c r="I278" s="184">
        <v>1.54</v>
      </c>
      <c r="J278" s="184">
        <v>1.58904109589041</v>
      </c>
      <c r="K278" s="182" t="s">
        <v>93</v>
      </c>
      <c r="L278" s="182" t="s">
        <v>28</v>
      </c>
      <c r="M278" s="185">
        <v>763769.2201257861</v>
      </c>
    </row>
    <row r="279" spans="1:13" ht="12.75">
      <c r="A279" s="188" t="s">
        <v>35</v>
      </c>
      <c r="B279" s="178" t="s">
        <v>843</v>
      </c>
      <c r="C279" s="187" t="s">
        <v>21</v>
      </c>
      <c r="D279" s="183" t="s">
        <v>364</v>
      </c>
      <c r="E279" s="181" t="s">
        <v>127</v>
      </c>
      <c r="F279" s="182" t="s">
        <v>22</v>
      </c>
      <c r="G279" s="182" t="s">
        <v>92</v>
      </c>
      <c r="H279" s="182" t="s">
        <v>26</v>
      </c>
      <c r="I279" s="184">
        <v>2.76</v>
      </c>
      <c r="J279" s="184">
        <v>2.79178082191781</v>
      </c>
      <c r="K279" s="182" t="s">
        <v>27</v>
      </c>
      <c r="L279" s="182" t="s">
        <v>59</v>
      </c>
      <c r="M279" s="185">
        <v>737809.9245283018</v>
      </c>
    </row>
    <row r="280" spans="1:13" ht="12.75">
      <c r="A280" s="188" t="s">
        <v>35</v>
      </c>
      <c r="B280" s="178" t="s">
        <v>844</v>
      </c>
      <c r="C280" s="187" t="s">
        <v>21</v>
      </c>
      <c r="D280" s="183" t="s">
        <v>364</v>
      </c>
      <c r="E280" s="181" t="s">
        <v>127</v>
      </c>
      <c r="F280" s="182" t="s">
        <v>22</v>
      </c>
      <c r="G280" s="182" t="s">
        <v>92</v>
      </c>
      <c r="H280" s="182" t="s">
        <v>26</v>
      </c>
      <c r="I280" s="184">
        <v>1.83</v>
      </c>
      <c r="J280" s="184">
        <v>1.83287671232877</v>
      </c>
      <c r="K280" s="182" t="s">
        <v>27</v>
      </c>
      <c r="L280" s="182" t="s">
        <v>59</v>
      </c>
      <c r="M280" s="185">
        <v>748174.1257861634</v>
      </c>
    </row>
    <row r="281" spans="1:13" ht="12.75">
      <c r="A281" s="188" t="s">
        <v>35</v>
      </c>
      <c r="B281" s="178" t="s">
        <v>845</v>
      </c>
      <c r="C281" s="187" t="s">
        <v>37</v>
      </c>
      <c r="D281" s="183" t="s">
        <v>364</v>
      </c>
      <c r="E281" s="181" t="s">
        <v>119</v>
      </c>
      <c r="F281" s="182" t="s">
        <v>22</v>
      </c>
      <c r="G281" s="182" t="s">
        <v>92</v>
      </c>
      <c r="H281" s="182" t="s">
        <v>26</v>
      </c>
      <c r="I281" s="184">
        <v>2.32</v>
      </c>
      <c r="J281" s="184">
        <v>2.41917808219178</v>
      </c>
      <c r="K281" s="182" t="s">
        <v>107</v>
      </c>
      <c r="L281" s="182" t="s">
        <v>28</v>
      </c>
      <c r="M281" s="185">
        <v>781909.1446540881</v>
      </c>
    </row>
    <row r="282" spans="1:13" ht="12.75">
      <c r="A282" s="188" t="s">
        <v>35</v>
      </c>
      <c r="B282" s="178" t="s">
        <v>846</v>
      </c>
      <c r="C282" s="187" t="s">
        <v>53</v>
      </c>
      <c r="D282" s="183" t="s">
        <v>364</v>
      </c>
      <c r="E282" s="181" t="s">
        <v>97</v>
      </c>
      <c r="F282" s="182" t="s">
        <v>22</v>
      </c>
      <c r="G282" s="182" t="s">
        <v>92</v>
      </c>
      <c r="H282" s="182" t="s">
        <v>26</v>
      </c>
      <c r="I282" s="184">
        <v>0.84</v>
      </c>
      <c r="J282" s="184">
        <v>2.54246575342466</v>
      </c>
      <c r="K282" s="182" t="s">
        <v>27</v>
      </c>
      <c r="L282" s="182" t="s">
        <v>28</v>
      </c>
      <c r="M282" s="185">
        <v>768120.0125786164</v>
      </c>
    </row>
    <row r="283" spans="1:13" ht="12.75">
      <c r="A283" s="188" t="s">
        <v>35</v>
      </c>
      <c r="B283" s="178" t="s">
        <v>847</v>
      </c>
      <c r="C283" s="187" t="s">
        <v>53</v>
      </c>
      <c r="D283" s="183" t="s">
        <v>364</v>
      </c>
      <c r="E283" s="181" t="s">
        <v>97</v>
      </c>
      <c r="F283" s="182" t="s">
        <v>22</v>
      </c>
      <c r="G283" s="182" t="s">
        <v>92</v>
      </c>
      <c r="H283" s="182" t="s">
        <v>26</v>
      </c>
      <c r="I283" s="184">
        <v>0.84</v>
      </c>
      <c r="J283" s="184">
        <v>2.45753424657534</v>
      </c>
      <c r="K283" s="182" t="s">
        <v>27</v>
      </c>
      <c r="L283" s="182" t="s">
        <v>28</v>
      </c>
      <c r="M283" s="185">
        <v>767719.2955974843</v>
      </c>
    </row>
    <row r="284" spans="1:13" ht="12.75">
      <c r="A284" s="188" t="s">
        <v>35</v>
      </c>
      <c r="B284" s="178" t="s">
        <v>848</v>
      </c>
      <c r="C284" s="187" t="s">
        <v>37</v>
      </c>
      <c r="D284" s="183" t="s">
        <v>364</v>
      </c>
      <c r="E284" s="181" t="s">
        <v>23</v>
      </c>
      <c r="F284" s="182" t="s">
        <v>22</v>
      </c>
      <c r="G284" s="182" t="s">
        <v>92</v>
      </c>
      <c r="H284" s="182" t="s">
        <v>26</v>
      </c>
      <c r="I284" s="184">
        <v>2.09</v>
      </c>
      <c r="J284" s="184">
        <v>2.12054794520548</v>
      </c>
      <c r="K284" s="182" t="s">
        <v>85</v>
      </c>
      <c r="L284" s="182" t="s">
        <v>45</v>
      </c>
      <c r="M284" s="185">
        <v>788775.7861635219</v>
      </c>
    </row>
    <row r="285" spans="1:13" ht="12.75">
      <c r="A285" s="188" t="s">
        <v>35</v>
      </c>
      <c r="B285" s="178" t="s">
        <v>849</v>
      </c>
      <c r="C285" s="187" t="s">
        <v>37</v>
      </c>
      <c r="D285" s="183" t="s">
        <v>364</v>
      </c>
      <c r="E285" s="181" t="s">
        <v>90</v>
      </c>
      <c r="F285" s="182" t="s">
        <v>22</v>
      </c>
      <c r="G285" s="182" t="s">
        <v>92</v>
      </c>
      <c r="H285" s="182" t="s">
        <v>26</v>
      </c>
      <c r="I285" s="184">
        <v>1.33</v>
      </c>
      <c r="J285" s="184">
        <v>1.37808219178082</v>
      </c>
      <c r="K285" s="182" t="s">
        <v>107</v>
      </c>
      <c r="L285" s="182" t="s">
        <v>28</v>
      </c>
      <c r="M285" s="185">
        <v>876319.7861635219</v>
      </c>
    </row>
    <row r="286" spans="1:13" ht="12.75">
      <c r="A286" s="188" t="s">
        <v>35</v>
      </c>
      <c r="B286" s="178" t="s">
        <v>850</v>
      </c>
      <c r="C286" s="187" t="s">
        <v>53</v>
      </c>
      <c r="D286" s="183" t="s">
        <v>364</v>
      </c>
      <c r="E286" s="181" t="s">
        <v>97</v>
      </c>
      <c r="F286" s="182" t="s">
        <v>22</v>
      </c>
      <c r="G286" s="182" t="s">
        <v>92</v>
      </c>
      <c r="H286" s="182" t="s">
        <v>26</v>
      </c>
      <c r="I286" s="184">
        <v>0.5</v>
      </c>
      <c r="J286" s="184">
        <v>2.20821917808219</v>
      </c>
      <c r="K286" s="182" t="s">
        <v>27</v>
      </c>
      <c r="L286" s="182" t="s">
        <v>28</v>
      </c>
      <c r="M286" s="185">
        <v>822100.037735849</v>
      </c>
    </row>
    <row r="287" spans="1:13" ht="12.75">
      <c r="A287" s="188" t="s">
        <v>35</v>
      </c>
      <c r="B287" s="178" t="s">
        <v>851</v>
      </c>
      <c r="C287" s="187" t="s">
        <v>37</v>
      </c>
      <c r="D287" s="183" t="s">
        <v>364</v>
      </c>
      <c r="E287" s="181" t="s">
        <v>23</v>
      </c>
      <c r="F287" s="182" t="s">
        <v>22</v>
      </c>
      <c r="G287" s="182" t="s">
        <v>92</v>
      </c>
      <c r="H287" s="182" t="s">
        <v>43</v>
      </c>
      <c r="I287" s="184">
        <v>4.41</v>
      </c>
      <c r="J287" s="184">
        <v>4.58356164383562</v>
      </c>
      <c r="K287" s="182" t="s">
        <v>93</v>
      </c>
      <c r="L287" s="182" t="s">
        <v>28</v>
      </c>
      <c r="M287" s="185">
        <v>827849.0062893081</v>
      </c>
    </row>
    <row r="288" spans="1:13" ht="12.75">
      <c r="A288" s="188" t="s">
        <v>35</v>
      </c>
      <c r="B288" s="178" t="s">
        <v>852</v>
      </c>
      <c r="C288" s="187" t="s">
        <v>37</v>
      </c>
      <c r="D288" s="183" t="s">
        <v>364</v>
      </c>
      <c r="E288" s="182" t="s">
        <v>23</v>
      </c>
      <c r="F288" s="182" t="s">
        <v>22</v>
      </c>
      <c r="G288" s="182" t="s">
        <v>92</v>
      </c>
      <c r="H288" s="182" t="s">
        <v>26</v>
      </c>
      <c r="I288" s="184">
        <v>2.6</v>
      </c>
      <c r="J288" s="184">
        <v>2.83835616438356</v>
      </c>
      <c r="K288" s="182" t="s">
        <v>93</v>
      </c>
      <c r="L288" s="182" t="s">
        <v>28</v>
      </c>
      <c r="M288" s="185">
        <v>956734.7044025158</v>
      </c>
    </row>
    <row r="289" spans="1:13" ht="12.75">
      <c r="A289" s="188" t="s">
        <v>35</v>
      </c>
      <c r="B289" s="178" t="s">
        <v>853</v>
      </c>
      <c r="C289" s="187" t="s">
        <v>53</v>
      </c>
      <c r="D289" s="183" t="s">
        <v>364</v>
      </c>
      <c r="E289" s="182" t="s">
        <v>97</v>
      </c>
      <c r="F289" s="182" t="s">
        <v>22</v>
      </c>
      <c r="G289" s="182" t="s">
        <v>92</v>
      </c>
      <c r="H289" s="182" t="s">
        <v>26</v>
      </c>
      <c r="I289" s="184">
        <v>0.83</v>
      </c>
      <c r="J289" s="184">
        <v>2.96164383561644</v>
      </c>
      <c r="K289" s="182" t="s">
        <v>27</v>
      </c>
      <c r="L289" s="182" t="s">
        <v>28</v>
      </c>
      <c r="M289" s="185">
        <v>856282.9937106918</v>
      </c>
    </row>
    <row r="290" spans="1:13" ht="12.75">
      <c r="A290" s="188" t="s">
        <v>35</v>
      </c>
      <c r="B290" s="178" t="s">
        <v>854</v>
      </c>
      <c r="C290" s="187" t="s">
        <v>37</v>
      </c>
      <c r="D290" s="182" t="s">
        <v>251</v>
      </c>
      <c r="E290" s="182" t="s">
        <v>90</v>
      </c>
      <c r="F290" s="182" t="s">
        <v>22</v>
      </c>
      <c r="G290" s="182" t="s">
        <v>92</v>
      </c>
      <c r="H290" s="182" t="s">
        <v>26</v>
      </c>
      <c r="I290" s="184">
        <v>3.54</v>
      </c>
      <c r="J290" s="184">
        <v>3.73698630136986</v>
      </c>
      <c r="K290" s="182" t="s">
        <v>93</v>
      </c>
      <c r="L290" s="182" t="s">
        <v>28</v>
      </c>
      <c r="M290" s="185">
        <v>885089.1572327043</v>
      </c>
    </row>
    <row r="291" spans="1:13" ht="12.75">
      <c r="A291" s="188" t="s">
        <v>35</v>
      </c>
      <c r="B291" s="178" t="s">
        <v>855</v>
      </c>
      <c r="C291" s="187" t="s">
        <v>37</v>
      </c>
      <c r="D291" s="183" t="s">
        <v>364</v>
      </c>
      <c r="E291" s="182" t="s">
        <v>90</v>
      </c>
      <c r="F291" s="182" t="s">
        <v>22</v>
      </c>
      <c r="G291" s="182" t="s">
        <v>92</v>
      </c>
      <c r="H291" s="182" t="s">
        <v>26</v>
      </c>
      <c r="I291" s="184">
        <v>2.65</v>
      </c>
      <c r="J291" s="184">
        <v>2.73424657534247</v>
      </c>
      <c r="K291" s="182" t="s">
        <v>112</v>
      </c>
      <c r="L291" s="182" t="s">
        <v>28</v>
      </c>
      <c r="M291" s="185">
        <v>871608.7547169811</v>
      </c>
    </row>
    <row r="292" spans="1:13" ht="12.75">
      <c r="A292" s="188" t="s">
        <v>35</v>
      </c>
      <c r="B292" s="178" t="s">
        <v>856</v>
      </c>
      <c r="C292" s="187" t="s">
        <v>37</v>
      </c>
      <c r="D292" s="182" t="s">
        <v>181</v>
      </c>
      <c r="E292" s="182" t="s">
        <v>90</v>
      </c>
      <c r="F292" s="182" t="s">
        <v>22</v>
      </c>
      <c r="G292" s="182" t="s">
        <v>92</v>
      </c>
      <c r="H292" s="182" t="s">
        <v>43</v>
      </c>
      <c r="I292" s="184">
        <v>2.96</v>
      </c>
      <c r="J292" s="184">
        <v>3.00547945205479</v>
      </c>
      <c r="K292" s="182" t="s">
        <v>100</v>
      </c>
      <c r="L292" s="182" t="s">
        <v>45</v>
      </c>
      <c r="M292" s="185">
        <v>874991.9245283018</v>
      </c>
    </row>
    <row r="293" spans="1:13" ht="12.75">
      <c r="A293" s="188" t="s">
        <v>35</v>
      </c>
      <c r="B293" s="178" t="s">
        <v>857</v>
      </c>
      <c r="C293" s="187" t="s">
        <v>37</v>
      </c>
      <c r="D293" s="183" t="s">
        <v>364</v>
      </c>
      <c r="E293" s="182" t="s">
        <v>97</v>
      </c>
      <c r="F293" s="182" t="s">
        <v>22</v>
      </c>
      <c r="G293" s="182" t="s">
        <v>92</v>
      </c>
      <c r="H293" s="182" t="s">
        <v>26</v>
      </c>
      <c r="I293" s="184">
        <v>0.77</v>
      </c>
      <c r="J293" s="184">
        <v>0.789041095890411</v>
      </c>
      <c r="K293" s="182" t="s">
        <v>107</v>
      </c>
      <c r="L293" s="182" t="s">
        <v>28</v>
      </c>
      <c r="M293" s="185">
        <v>945336.9308176101</v>
      </c>
    </row>
    <row r="294" spans="1:13" ht="12.75">
      <c r="A294" s="188" t="s">
        <v>35</v>
      </c>
      <c r="B294" s="178" t="s">
        <v>858</v>
      </c>
      <c r="C294" s="187" t="s">
        <v>53</v>
      </c>
      <c r="D294" s="183" t="s">
        <v>364</v>
      </c>
      <c r="E294" s="182" t="s">
        <v>97</v>
      </c>
      <c r="F294" s="182" t="s">
        <v>22</v>
      </c>
      <c r="G294" s="182" t="s">
        <v>92</v>
      </c>
      <c r="H294" s="182" t="s">
        <v>26</v>
      </c>
      <c r="I294" s="184">
        <v>0.93</v>
      </c>
      <c r="J294" s="184">
        <v>2.54246575342466</v>
      </c>
      <c r="K294" s="182" t="s">
        <v>27</v>
      </c>
      <c r="L294" s="182" t="s">
        <v>59</v>
      </c>
      <c r="M294" s="185">
        <v>900019.647798742</v>
      </c>
    </row>
    <row r="295" spans="1:13" ht="12.75">
      <c r="A295" s="188" t="s">
        <v>35</v>
      </c>
      <c r="B295" s="178" t="s">
        <v>859</v>
      </c>
      <c r="C295" s="187" t="s">
        <v>37</v>
      </c>
      <c r="D295" s="183" t="s">
        <v>364</v>
      </c>
      <c r="E295" s="182" t="s">
        <v>64</v>
      </c>
      <c r="F295" s="182" t="s">
        <v>22</v>
      </c>
      <c r="G295" s="182" t="s">
        <v>92</v>
      </c>
      <c r="H295" s="182" t="s">
        <v>26</v>
      </c>
      <c r="I295" s="184">
        <v>3.07</v>
      </c>
      <c r="J295" s="184">
        <v>3.38082191780822</v>
      </c>
      <c r="K295" s="182" t="s">
        <v>112</v>
      </c>
      <c r="L295" s="182" t="s">
        <v>59</v>
      </c>
      <c r="M295" s="185">
        <v>1026582.3899371069</v>
      </c>
    </row>
    <row r="296" spans="1:13" ht="12.75">
      <c r="A296" s="188" t="s">
        <v>35</v>
      </c>
      <c r="B296" s="178" t="s">
        <v>860</v>
      </c>
      <c r="C296" s="187" t="s">
        <v>37</v>
      </c>
      <c r="D296" s="182" t="s">
        <v>265</v>
      </c>
      <c r="E296" s="182" t="s">
        <v>90</v>
      </c>
      <c r="F296" s="182" t="s">
        <v>22</v>
      </c>
      <c r="G296" s="182" t="s">
        <v>92</v>
      </c>
      <c r="H296" s="182" t="s">
        <v>26</v>
      </c>
      <c r="I296" s="184">
        <v>2.12</v>
      </c>
      <c r="J296" s="184">
        <v>2.16986301369863</v>
      </c>
      <c r="K296" s="182" t="s">
        <v>107</v>
      </c>
      <c r="L296" s="182" t="s">
        <v>28</v>
      </c>
      <c r="M296" s="185">
        <v>925767.0440251572</v>
      </c>
    </row>
    <row r="297" spans="1:13" ht="12.75">
      <c r="A297" s="188" t="s">
        <v>35</v>
      </c>
      <c r="B297" s="178" t="s">
        <v>861</v>
      </c>
      <c r="C297" s="187" t="s">
        <v>37</v>
      </c>
      <c r="D297" s="183" t="s">
        <v>364</v>
      </c>
      <c r="E297" s="182" t="s">
        <v>90</v>
      </c>
      <c r="F297" s="182" t="s">
        <v>22</v>
      </c>
      <c r="G297" s="182" t="s">
        <v>92</v>
      </c>
      <c r="H297" s="182" t="s">
        <v>26</v>
      </c>
      <c r="I297" s="184">
        <v>2.06</v>
      </c>
      <c r="J297" s="184">
        <v>2.1013698630137</v>
      </c>
      <c r="K297" s="182" t="s">
        <v>100</v>
      </c>
      <c r="L297" s="182" t="s">
        <v>45</v>
      </c>
      <c r="M297" s="185">
        <v>933275.4842767295</v>
      </c>
    </row>
    <row r="298" spans="1:13" ht="12.75">
      <c r="A298" s="188" t="s">
        <v>35</v>
      </c>
      <c r="B298" s="178" t="s">
        <v>862</v>
      </c>
      <c r="C298" s="187" t="s">
        <v>37</v>
      </c>
      <c r="D298" s="183" t="s">
        <v>364</v>
      </c>
      <c r="E298" s="182" t="s">
        <v>23</v>
      </c>
      <c r="F298" s="182" t="s">
        <v>22</v>
      </c>
      <c r="G298" s="182" t="s">
        <v>92</v>
      </c>
      <c r="H298" s="182" t="s">
        <v>43</v>
      </c>
      <c r="I298" s="184">
        <v>2.77</v>
      </c>
      <c r="J298" s="184">
        <v>2.80547945205479</v>
      </c>
      <c r="K298" s="182" t="s">
        <v>76</v>
      </c>
      <c r="L298" s="182" t="s">
        <v>28</v>
      </c>
      <c r="M298" s="185">
        <v>986068.3522012577</v>
      </c>
    </row>
    <row r="299" spans="1:13" ht="12.75">
      <c r="A299" s="188" t="s">
        <v>35</v>
      </c>
      <c r="B299" s="178" t="s">
        <v>863</v>
      </c>
      <c r="C299" s="187" t="s">
        <v>37</v>
      </c>
      <c r="D299" s="183" t="s">
        <v>364</v>
      </c>
      <c r="E299" s="182" t="s">
        <v>23</v>
      </c>
      <c r="F299" s="182" t="s">
        <v>22</v>
      </c>
      <c r="G299" s="182" t="s">
        <v>92</v>
      </c>
      <c r="H299" s="182" t="s">
        <v>26</v>
      </c>
      <c r="I299" s="184">
        <v>2.06</v>
      </c>
      <c r="J299" s="184">
        <v>2.1013698630137</v>
      </c>
      <c r="K299" s="182" t="s">
        <v>100</v>
      </c>
      <c r="L299" s="182" t="s">
        <v>45</v>
      </c>
      <c r="M299" s="185">
        <v>1016112.7295597483</v>
      </c>
    </row>
    <row r="300" spans="1:13" ht="12.75">
      <c r="A300" s="188" t="s">
        <v>35</v>
      </c>
      <c r="B300" s="178" t="s">
        <v>864</v>
      </c>
      <c r="C300" s="187" t="s">
        <v>37</v>
      </c>
      <c r="D300" s="183" t="s">
        <v>364</v>
      </c>
      <c r="E300" s="182" t="s">
        <v>114</v>
      </c>
      <c r="F300" s="182" t="s">
        <v>22</v>
      </c>
      <c r="G300" s="182" t="s">
        <v>92</v>
      </c>
      <c r="H300" s="182" t="s">
        <v>43</v>
      </c>
      <c r="I300" s="184">
        <v>4.53</v>
      </c>
      <c r="J300" s="184">
        <v>4.59178082191781</v>
      </c>
      <c r="K300" s="182" t="s">
        <v>44</v>
      </c>
      <c r="L300" s="182" t="s">
        <v>28</v>
      </c>
      <c r="M300" s="185">
        <v>1015573.2955974842</v>
      </c>
    </row>
    <row r="301" spans="1:13" ht="12.75">
      <c r="A301" s="188" t="s">
        <v>35</v>
      </c>
      <c r="B301" s="178" t="s">
        <v>865</v>
      </c>
      <c r="C301" s="187" t="s">
        <v>37</v>
      </c>
      <c r="D301" s="183" t="s">
        <v>364</v>
      </c>
      <c r="E301" s="182" t="s">
        <v>97</v>
      </c>
      <c r="F301" s="182" t="s">
        <v>22</v>
      </c>
      <c r="G301" s="182" t="s">
        <v>92</v>
      </c>
      <c r="H301" s="182" t="s">
        <v>43</v>
      </c>
      <c r="I301" s="184">
        <v>4.72</v>
      </c>
      <c r="J301" s="184">
        <v>4.83835616438356</v>
      </c>
      <c r="K301" s="182" t="s">
        <v>100</v>
      </c>
      <c r="L301" s="182" t="s">
        <v>28</v>
      </c>
      <c r="M301" s="185">
        <v>1058132.9308176101</v>
      </c>
    </row>
    <row r="302" spans="1:13" ht="12.75">
      <c r="A302" s="188" t="s">
        <v>35</v>
      </c>
      <c r="B302" s="178" t="s">
        <v>866</v>
      </c>
      <c r="C302" s="187" t="s">
        <v>21</v>
      </c>
      <c r="D302" s="183" t="s">
        <v>364</v>
      </c>
      <c r="E302" s="182" t="s">
        <v>127</v>
      </c>
      <c r="F302" s="182" t="s">
        <v>22</v>
      </c>
      <c r="G302" s="182" t="s">
        <v>92</v>
      </c>
      <c r="H302" s="182" t="s">
        <v>26</v>
      </c>
      <c r="I302" s="184">
        <v>1.58</v>
      </c>
      <c r="J302" s="184">
        <v>1.58082191780822</v>
      </c>
      <c r="K302" s="182" t="s">
        <v>27</v>
      </c>
      <c r="L302" s="182" t="s">
        <v>59</v>
      </c>
      <c r="M302" s="185">
        <v>1048941.823899371</v>
      </c>
    </row>
    <row r="303" spans="1:13" ht="12.75">
      <c r="A303" s="188" t="s">
        <v>35</v>
      </c>
      <c r="B303" s="178" t="s">
        <v>867</v>
      </c>
      <c r="C303" s="187" t="s">
        <v>37</v>
      </c>
      <c r="D303" s="183" t="s">
        <v>364</v>
      </c>
      <c r="E303" s="182" t="s">
        <v>73</v>
      </c>
      <c r="F303" s="182" t="s">
        <v>22</v>
      </c>
      <c r="G303" s="182" t="s">
        <v>92</v>
      </c>
      <c r="H303" s="182" t="s">
        <v>26</v>
      </c>
      <c r="I303" s="184">
        <v>1.41</v>
      </c>
      <c r="J303" s="184">
        <v>1.42739726027397</v>
      </c>
      <c r="K303" s="182" t="s">
        <v>107</v>
      </c>
      <c r="L303" s="182" t="s">
        <v>28</v>
      </c>
      <c r="M303" s="185">
        <v>1074149.3459119496</v>
      </c>
    </row>
    <row r="304" spans="1:13" ht="12.75">
      <c r="A304" s="188" t="s">
        <v>35</v>
      </c>
      <c r="B304" s="178" t="s">
        <v>868</v>
      </c>
      <c r="C304" s="187" t="s">
        <v>37</v>
      </c>
      <c r="D304" s="183" t="s">
        <v>364</v>
      </c>
      <c r="E304" s="182" t="s">
        <v>104</v>
      </c>
      <c r="F304" s="182" t="s">
        <v>22</v>
      </c>
      <c r="G304" s="182" t="s">
        <v>92</v>
      </c>
      <c r="H304" s="182" t="s">
        <v>26</v>
      </c>
      <c r="I304" s="184">
        <v>2.27</v>
      </c>
      <c r="J304" s="184">
        <v>2.32054794520548</v>
      </c>
      <c r="K304" s="182" t="s">
        <v>112</v>
      </c>
      <c r="L304" s="182" t="s">
        <v>28</v>
      </c>
      <c r="M304" s="185">
        <v>1060913.786163522</v>
      </c>
    </row>
    <row r="305" spans="1:13" ht="12.75">
      <c r="A305" s="188" t="s">
        <v>35</v>
      </c>
      <c r="B305" s="178" t="s">
        <v>869</v>
      </c>
      <c r="C305" s="187" t="s">
        <v>37</v>
      </c>
      <c r="D305" s="183" t="s">
        <v>364</v>
      </c>
      <c r="E305" s="182" t="s">
        <v>23</v>
      </c>
      <c r="F305" s="182" t="s">
        <v>22</v>
      </c>
      <c r="G305" s="182" t="s">
        <v>92</v>
      </c>
      <c r="H305" s="182" t="s">
        <v>26</v>
      </c>
      <c r="I305" s="184">
        <v>2.43</v>
      </c>
      <c r="J305" s="184">
        <v>2.58082191780822</v>
      </c>
      <c r="K305" s="182" t="s">
        <v>93</v>
      </c>
      <c r="L305" s="182" t="s">
        <v>28</v>
      </c>
      <c r="M305" s="185">
        <v>1132551.1949685535</v>
      </c>
    </row>
    <row r="306" spans="1:13" ht="12.75">
      <c r="A306" s="188" t="s">
        <v>35</v>
      </c>
      <c r="B306" s="178" t="s">
        <v>870</v>
      </c>
      <c r="C306" s="187" t="s">
        <v>21</v>
      </c>
      <c r="D306" s="183" t="s">
        <v>364</v>
      </c>
      <c r="E306" s="182" t="s">
        <v>127</v>
      </c>
      <c r="F306" s="182" t="s">
        <v>22</v>
      </c>
      <c r="G306" s="182" t="s">
        <v>92</v>
      </c>
      <c r="H306" s="182" t="s">
        <v>26</v>
      </c>
      <c r="I306" s="184">
        <v>1.74</v>
      </c>
      <c r="J306" s="184">
        <v>1.74794520547945</v>
      </c>
      <c r="K306" s="182" t="s">
        <v>27</v>
      </c>
      <c r="L306" s="182" t="s">
        <v>59</v>
      </c>
      <c r="M306" s="185">
        <v>1072023.8490566039</v>
      </c>
    </row>
    <row r="307" spans="1:13" ht="12.75">
      <c r="A307" s="188" t="s">
        <v>35</v>
      </c>
      <c r="B307" s="178" t="s">
        <v>871</v>
      </c>
      <c r="C307" s="187" t="s">
        <v>37</v>
      </c>
      <c r="D307" s="183" t="s">
        <v>364</v>
      </c>
      <c r="E307" s="182" t="s">
        <v>54</v>
      </c>
      <c r="F307" s="182" t="s">
        <v>22</v>
      </c>
      <c r="G307" s="182" t="s">
        <v>92</v>
      </c>
      <c r="H307" s="182" t="s">
        <v>26</v>
      </c>
      <c r="I307" s="184">
        <v>1.26</v>
      </c>
      <c r="J307" s="184">
        <v>1.29041095890411</v>
      </c>
      <c r="K307" s="182" t="s">
        <v>100</v>
      </c>
      <c r="L307" s="182" t="s">
        <v>59</v>
      </c>
      <c r="M307" s="185">
        <v>1138691.6603773583</v>
      </c>
    </row>
    <row r="308" spans="1:13" ht="12.75">
      <c r="A308" s="188" t="s">
        <v>35</v>
      </c>
      <c r="B308" s="178" t="s">
        <v>872</v>
      </c>
      <c r="C308" s="187" t="s">
        <v>37</v>
      </c>
      <c r="D308" s="183" t="s">
        <v>364</v>
      </c>
      <c r="E308" s="182" t="s">
        <v>40</v>
      </c>
      <c r="F308" s="182" t="s">
        <v>22</v>
      </c>
      <c r="G308" s="182" t="s">
        <v>92</v>
      </c>
      <c r="H308" s="182" t="s">
        <v>43</v>
      </c>
      <c r="I308" s="184">
        <v>4.55</v>
      </c>
      <c r="J308" s="184">
        <v>4.64383561643836</v>
      </c>
      <c r="K308" s="182" t="s">
        <v>93</v>
      </c>
      <c r="L308" s="182" t="s">
        <v>45</v>
      </c>
      <c r="M308" s="185">
        <v>1106637.8993710692</v>
      </c>
    </row>
    <row r="309" spans="1:13" ht="12.75">
      <c r="A309" s="188" t="s">
        <v>35</v>
      </c>
      <c r="B309" s="178" t="s">
        <v>873</v>
      </c>
      <c r="C309" s="187" t="s">
        <v>37</v>
      </c>
      <c r="D309" s="183" t="s">
        <v>364</v>
      </c>
      <c r="E309" s="182" t="s">
        <v>119</v>
      </c>
      <c r="F309" s="182" t="s">
        <v>22</v>
      </c>
      <c r="G309" s="182" t="s">
        <v>92</v>
      </c>
      <c r="H309" s="182" t="s">
        <v>26</v>
      </c>
      <c r="I309" s="184">
        <v>1.36</v>
      </c>
      <c r="J309" s="184">
        <v>1.37260273972603</v>
      </c>
      <c r="K309" s="182" t="s">
        <v>93</v>
      </c>
      <c r="L309" s="182" t="s">
        <v>28</v>
      </c>
      <c r="M309" s="185">
        <v>1110440.641509434</v>
      </c>
    </row>
    <row r="310" spans="1:13" ht="12.75">
      <c r="A310" s="188" t="s">
        <v>35</v>
      </c>
      <c r="B310" s="178" t="s">
        <v>874</v>
      </c>
      <c r="C310" s="187" t="s">
        <v>37</v>
      </c>
      <c r="D310" s="182" t="s">
        <v>371</v>
      </c>
      <c r="E310" s="182" t="s">
        <v>90</v>
      </c>
      <c r="F310" s="182" t="s">
        <v>22</v>
      </c>
      <c r="G310" s="182" t="s">
        <v>92</v>
      </c>
      <c r="H310" s="182" t="s">
        <v>26</v>
      </c>
      <c r="I310" s="184">
        <v>2.45</v>
      </c>
      <c r="J310" s="184">
        <v>2.50958904109589</v>
      </c>
      <c r="K310" s="182" t="s">
        <v>76</v>
      </c>
      <c r="L310" s="182" t="s">
        <v>28</v>
      </c>
      <c r="M310" s="185">
        <v>1109048.8427672957</v>
      </c>
    </row>
    <row r="311" spans="1:13" ht="12.75">
      <c r="A311" s="188" t="s">
        <v>35</v>
      </c>
      <c r="B311" s="178" t="s">
        <v>875</v>
      </c>
      <c r="C311" s="187" t="s">
        <v>53</v>
      </c>
      <c r="D311" s="183" t="s">
        <v>364</v>
      </c>
      <c r="E311" s="182" t="s">
        <v>97</v>
      </c>
      <c r="F311" s="182" t="s">
        <v>22</v>
      </c>
      <c r="G311" s="182" t="s">
        <v>92</v>
      </c>
      <c r="H311" s="182" t="s">
        <v>26</v>
      </c>
      <c r="I311" s="184">
        <v>0.76</v>
      </c>
      <c r="J311" s="184">
        <v>2.62739726027397</v>
      </c>
      <c r="K311" s="182" t="s">
        <v>27</v>
      </c>
      <c r="L311" s="182" t="s">
        <v>28</v>
      </c>
      <c r="M311" s="185">
        <v>1124785.433962264</v>
      </c>
    </row>
    <row r="312" spans="1:13" ht="12.75">
      <c r="A312" s="188" t="s">
        <v>35</v>
      </c>
      <c r="B312" s="178" t="s">
        <v>876</v>
      </c>
      <c r="C312" s="187" t="s">
        <v>37</v>
      </c>
      <c r="D312" s="182" t="s">
        <v>363</v>
      </c>
      <c r="E312" s="182" t="s">
        <v>23</v>
      </c>
      <c r="F312" s="182" t="s">
        <v>22</v>
      </c>
      <c r="G312" s="182" t="s">
        <v>92</v>
      </c>
      <c r="H312" s="182" t="s">
        <v>26</v>
      </c>
      <c r="I312" s="184">
        <v>1.99</v>
      </c>
      <c r="J312" s="184">
        <v>2.04109589041096</v>
      </c>
      <c r="K312" s="182" t="s">
        <v>67</v>
      </c>
      <c r="L312" s="182" t="s">
        <v>28</v>
      </c>
      <c r="M312" s="185">
        <v>1159345.031446541</v>
      </c>
    </row>
    <row r="313" spans="1:13" ht="12.75">
      <c r="A313" s="188" t="s">
        <v>35</v>
      </c>
      <c r="B313" s="178" t="s">
        <v>877</v>
      </c>
      <c r="C313" s="187" t="s">
        <v>53</v>
      </c>
      <c r="D313" s="183" t="s">
        <v>364</v>
      </c>
      <c r="E313" s="182" t="s">
        <v>97</v>
      </c>
      <c r="F313" s="182" t="s">
        <v>22</v>
      </c>
      <c r="G313" s="182" t="s">
        <v>92</v>
      </c>
      <c r="H313" s="182" t="s">
        <v>26</v>
      </c>
      <c r="I313" s="184">
        <v>0.87</v>
      </c>
      <c r="J313" s="184">
        <v>2.45753424657534</v>
      </c>
      <c r="K313" s="182" t="s">
        <v>27</v>
      </c>
      <c r="L313" s="182" t="s">
        <v>28</v>
      </c>
      <c r="M313" s="185">
        <v>1138993.396226415</v>
      </c>
    </row>
    <row r="314" spans="1:13" ht="12.75">
      <c r="A314" s="188" t="s">
        <v>35</v>
      </c>
      <c r="B314" s="178" t="s">
        <v>878</v>
      </c>
      <c r="C314" s="187" t="s">
        <v>37</v>
      </c>
      <c r="D314" s="183" t="s">
        <v>364</v>
      </c>
      <c r="E314" s="182" t="s">
        <v>119</v>
      </c>
      <c r="F314" s="182" t="s">
        <v>22</v>
      </c>
      <c r="G314" s="182" t="s">
        <v>92</v>
      </c>
      <c r="H314" s="182" t="s">
        <v>26</v>
      </c>
      <c r="I314" s="184">
        <v>2.33</v>
      </c>
      <c r="J314" s="184">
        <v>2.36986301369863</v>
      </c>
      <c r="K314" s="182" t="s">
        <v>93</v>
      </c>
      <c r="L314" s="182" t="s">
        <v>28</v>
      </c>
      <c r="M314" s="185">
        <v>1140053.295597484</v>
      </c>
    </row>
    <row r="315" spans="1:13" ht="12.75">
      <c r="A315" s="188" t="s">
        <v>35</v>
      </c>
      <c r="B315" s="178" t="s">
        <v>879</v>
      </c>
      <c r="C315" s="187" t="s">
        <v>37</v>
      </c>
      <c r="D315" s="182" t="s">
        <v>363</v>
      </c>
      <c r="E315" s="182" t="s">
        <v>90</v>
      </c>
      <c r="F315" s="182" t="s">
        <v>22</v>
      </c>
      <c r="G315" s="182" t="s">
        <v>92</v>
      </c>
      <c r="H315" s="182" t="s">
        <v>26</v>
      </c>
      <c r="I315" s="184">
        <v>1.65</v>
      </c>
      <c r="J315" s="184">
        <v>1.67945205479452</v>
      </c>
      <c r="K315" s="182" t="s">
        <v>93</v>
      </c>
      <c r="L315" s="182" t="s">
        <v>28</v>
      </c>
      <c r="M315" s="185">
        <v>1165761.433962264</v>
      </c>
    </row>
    <row r="316" spans="1:13" ht="12.75">
      <c r="A316" s="188" t="s">
        <v>35</v>
      </c>
      <c r="B316" s="178" t="s">
        <v>880</v>
      </c>
      <c r="C316" s="187" t="s">
        <v>37</v>
      </c>
      <c r="D316" s="182" t="s">
        <v>181</v>
      </c>
      <c r="E316" s="182" t="s">
        <v>82</v>
      </c>
      <c r="F316" s="182" t="s">
        <v>22</v>
      </c>
      <c r="G316" s="182" t="s">
        <v>92</v>
      </c>
      <c r="H316" s="182" t="s">
        <v>26</v>
      </c>
      <c r="I316" s="184">
        <v>1.99</v>
      </c>
      <c r="J316" s="184">
        <v>2.06301369863014</v>
      </c>
      <c r="K316" s="182" t="s">
        <v>107</v>
      </c>
      <c r="L316" s="182" t="s">
        <v>28</v>
      </c>
      <c r="M316" s="185">
        <v>1166327.823899371</v>
      </c>
    </row>
    <row r="317" spans="1:13" ht="12.75">
      <c r="A317" s="188" t="s">
        <v>35</v>
      </c>
      <c r="B317" s="178" t="s">
        <v>881</v>
      </c>
      <c r="C317" s="187" t="s">
        <v>21</v>
      </c>
      <c r="D317" s="183" t="s">
        <v>364</v>
      </c>
      <c r="E317" s="182" t="s">
        <v>127</v>
      </c>
      <c r="F317" s="182" t="s">
        <v>22</v>
      </c>
      <c r="G317" s="182" t="s">
        <v>92</v>
      </c>
      <c r="H317" s="182" t="s">
        <v>26</v>
      </c>
      <c r="I317" s="184">
        <v>1.74</v>
      </c>
      <c r="J317" s="184">
        <v>1.74794520547945</v>
      </c>
      <c r="K317" s="182" t="s">
        <v>27</v>
      </c>
      <c r="L317" s="182" t="s">
        <v>59</v>
      </c>
      <c r="M317" s="185">
        <v>1198144.3018867925</v>
      </c>
    </row>
    <row r="318" spans="1:13" ht="12.75">
      <c r="A318" s="188" t="s">
        <v>35</v>
      </c>
      <c r="B318" s="178" t="s">
        <v>882</v>
      </c>
      <c r="C318" s="187" t="s">
        <v>37</v>
      </c>
      <c r="D318" s="183" t="s">
        <v>364</v>
      </c>
      <c r="E318" s="182" t="s">
        <v>23</v>
      </c>
      <c r="F318" s="182" t="s">
        <v>22</v>
      </c>
      <c r="G318" s="182" t="s">
        <v>92</v>
      </c>
      <c r="H318" s="182" t="s">
        <v>26</v>
      </c>
      <c r="I318" s="184">
        <v>2.6</v>
      </c>
      <c r="J318" s="184">
        <v>2.83835616438356</v>
      </c>
      <c r="K318" s="182" t="s">
        <v>93</v>
      </c>
      <c r="L318" s="182" t="s">
        <v>28</v>
      </c>
      <c r="M318" s="185">
        <v>1424311.8113207545</v>
      </c>
    </row>
    <row r="319" spans="1:13" ht="12.75">
      <c r="A319" s="188" t="s">
        <v>35</v>
      </c>
      <c r="B319" s="178" t="s">
        <v>883</v>
      </c>
      <c r="C319" s="187" t="s">
        <v>37</v>
      </c>
      <c r="D319" s="183" t="s">
        <v>364</v>
      </c>
      <c r="E319" s="182" t="s">
        <v>23</v>
      </c>
      <c r="F319" s="182" t="s">
        <v>22</v>
      </c>
      <c r="G319" s="182" t="s">
        <v>92</v>
      </c>
      <c r="H319" s="182" t="s">
        <v>26</v>
      </c>
      <c r="I319" s="184">
        <v>1.72</v>
      </c>
      <c r="J319" s="184">
        <v>1.75068493150685</v>
      </c>
      <c r="K319" s="182" t="s">
        <v>76</v>
      </c>
      <c r="L319" s="182" t="s">
        <v>28</v>
      </c>
      <c r="M319" s="185">
        <v>1303931.1698113207</v>
      </c>
    </row>
    <row r="320" spans="1:13" ht="12.75">
      <c r="A320" s="188" t="s">
        <v>35</v>
      </c>
      <c r="B320" s="178" t="s">
        <v>884</v>
      </c>
      <c r="C320" s="187" t="s">
        <v>37</v>
      </c>
      <c r="D320" s="183" t="s">
        <v>364</v>
      </c>
      <c r="E320" s="182" t="s">
        <v>97</v>
      </c>
      <c r="F320" s="182" t="s">
        <v>22</v>
      </c>
      <c r="G320" s="182" t="s">
        <v>92</v>
      </c>
      <c r="H320" s="182" t="s">
        <v>26</v>
      </c>
      <c r="I320" s="184">
        <v>1.8</v>
      </c>
      <c r="J320" s="184">
        <v>1.83287671232877</v>
      </c>
      <c r="K320" s="182" t="s">
        <v>93</v>
      </c>
      <c r="L320" s="182" t="s">
        <v>28</v>
      </c>
      <c r="M320" s="185">
        <v>1373544.779874214</v>
      </c>
    </row>
    <row r="321" spans="1:13" ht="12.75">
      <c r="A321" s="188" t="s">
        <v>35</v>
      </c>
      <c r="B321" s="178" t="s">
        <v>885</v>
      </c>
      <c r="C321" s="187" t="s">
        <v>37</v>
      </c>
      <c r="D321" s="183" t="s">
        <v>364</v>
      </c>
      <c r="E321" s="182" t="s">
        <v>54</v>
      </c>
      <c r="F321" s="182" t="s">
        <v>22</v>
      </c>
      <c r="G321" s="182" t="s">
        <v>92</v>
      </c>
      <c r="H321" s="182" t="s">
        <v>26</v>
      </c>
      <c r="I321" s="184">
        <v>1.72</v>
      </c>
      <c r="J321" s="184">
        <v>1.74520547945205</v>
      </c>
      <c r="K321" s="182" t="s">
        <v>67</v>
      </c>
      <c r="L321" s="182" t="s">
        <v>28</v>
      </c>
      <c r="M321" s="185">
        <v>1397721.358490566</v>
      </c>
    </row>
    <row r="322" spans="1:13" ht="12.75">
      <c r="A322" s="188" t="s">
        <v>35</v>
      </c>
      <c r="B322" s="178" t="s">
        <v>886</v>
      </c>
      <c r="C322" s="187" t="s">
        <v>37</v>
      </c>
      <c r="D322" s="183" t="s">
        <v>364</v>
      </c>
      <c r="E322" s="182" t="s">
        <v>23</v>
      </c>
      <c r="F322" s="182" t="s">
        <v>22</v>
      </c>
      <c r="G322" s="182" t="s">
        <v>92</v>
      </c>
      <c r="H322" s="182" t="s">
        <v>26</v>
      </c>
      <c r="I322" s="184">
        <v>1.81</v>
      </c>
      <c r="J322" s="184">
        <v>1.85205479452055</v>
      </c>
      <c r="K322" s="182" t="s">
        <v>93</v>
      </c>
      <c r="L322" s="182" t="s">
        <v>28</v>
      </c>
      <c r="M322" s="185">
        <v>1421847.144654088</v>
      </c>
    </row>
    <row r="323" spans="1:13" ht="12.75">
      <c r="A323" s="188" t="s">
        <v>35</v>
      </c>
      <c r="B323" s="178" t="s">
        <v>887</v>
      </c>
      <c r="C323" s="187" t="s">
        <v>53</v>
      </c>
      <c r="D323" s="183" t="s">
        <v>364</v>
      </c>
      <c r="E323" s="182" t="s">
        <v>97</v>
      </c>
      <c r="F323" s="182" t="s">
        <v>22</v>
      </c>
      <c r="G323" s="182" t="s">
        <v>92</v>
      </c>
      <c r="H323" s="182" t="s">
        <v>26</v>
      </c>
      <c r="I323" s="184">
        <v>0.74</v>
      </c>
      <c r="J323" s="184">
        <v>1.70684931506849</v>
      </c>
      <c r="K323" s="182" t="s">
        <v>27</v>
      </c>
      <c r="L323" s="182" t="s">
        <v>59</v>
      </c>
      <c r="M323" s="185">
        <v>1472121.6981132075</v>
      </c>
    </row>
    <row r="324" spans="1:13" ht="12.75">
      <c r="A324" s="188" t="s">
        <v>35</v>
      </c>
      <c r="B324" s="178" t="s">
        <v>888</v>
      </c>
      <c r="C324" s="187" t="s">
        <v>37</v>
      </c>
      <c r="D324" s="183" t="s">
        <v>364</v>
      </c>
      <c r="E324" s="182" t="s">
        <v>40</v>
      </c>
      <c r="F324" s="182" t="s">
        <v>22</v>
      </c>
      <c r="G324" s="182" t="s">
        <v>92</v>
      </c>
      <c r="H324" s="182" t="s">
        <v>43</v>
      </c>
      <c r="I324" s="184">
        <v>1.7000000000000002</v>
      </c>
      <c r="J324" s="184">
        <v>1.70684931506849</v>
      </c>
      <c r="K324" s="182" t="s">
        <v>85</v>
      </c>
      <c r="L324" s="182" t="s">
        <v>28</v>
      </c>
      <c r="M324" s="185">
        <v>1485027.8364779875</v>
      </c>
    </row>
    <row r="325" spans="1:13" ht="12.75">
      <c r="A325" s="188" t="s">
        <v>35</v>
      </c>
      <c r="B325" s="178" t="s">
        <v>889</v>
      </c>
      <c r="C325" s="187" t="s">
        <v>21</v>
      </c>
      <c r="D325" s="183" t="s">
        <v>364</v>
      </c>
      <c r="E325" s="182" t="s">
        <v>127</v>
      </c>
      <c r="F325" s="182" t="s">
        <v>22</v>
      </c>
      <c r="G325" s="182" t="s">
        <v>92</v>
      </c>
      <c r="H325" s="182" t="s">
        <v>26</v>
      </c>
      <c r="I325" s="184">
        <v>1.74</v>
      </c>
      <c r="J325" s="184">
        <v>1.74794520547945</v>
      </c>
      <c r="K325" s="182" t="s">
        <v>27</v>
      </c>
      <c r="L325" s="182" t="s">
        <v>59</v>
      </c>
      <c r="M325" s="185">
        <v>1532363.4842767294</v>
      </c>
    </row>
    <row r="326" spans="1:13" ht="12.75">
      <c r="A326" s="188" t="s">
        <v>35</v>
      </c>
      <c r="B326" s="178" t="s">
        <v>890</v>
      </c>
      <c r="C326" s="187" t="s">
        <v>53</v>
      </c>
      <c r="D326" s="183" t="s">
        <v>364</v>
      </c>
      <c r="E326" s="182" t="s">
        <v>97</v>
      </c>
      <c r="F326" s="182" t="s">
        <v>22</v>
      </c>
      <c r="G326" s="182" t="s">
        <v>92</v>
      </c>
      <c r="H326" s="182" t="s">
        <v>26</v>
      </c>
      <c r="I326" s="184">
        <v>0.64</v>
      </c>
      <c r="J326" s="184">
        <v>1.95890410958904</v>
      </c>
      <c r="K326" s="182" t="s">
        <v>27</v>
      </c>
      <c r="L326" s="182" t="s">
        <v>28</v>
      </c>
      <c r="M326" s="185">
        <v>1527513.9496855347</v>
      </c>
    </row>
    <row r="327" spans="1:13" ht="12.75">
      <c r="A327" s="188" t="s">
        <v>35</v>
      </c>
      <c r="B327" s="178" t="s">
        <v>891</v>
      </c>
      <c r="C327" s="187" t="s">
        <v>37</v>
      </c>
      <c r="D327" s="183" t="s">
        <v>364</v>
      </c>
      <c r="E327" s="182" t="s">
        <v>23</v>
      </c>
      <c r="F327" s="182" t="s">
        <v>22</v>
      </c>
      <c r="G327" s="182" t="s">
        <v>92</v>
      </c>
      <c r="H327" s="182" t="s">
        <v>26</v>
      </c>
      <c r="I327" s="184">
        <v>3.2</v>
      </c>
      <c r="J327" s="184">
        <v>3.57534246575342</v>
      </c>
      <c r="K327" s="182" t="s">
        <v>93</v>
      </c>
      <c r="L327" s="182" t="s">
        <v>28</v>
      </c>
      <c r="M327" s="185">
        <v>1810137.0314465407</v>
      </c>
    </row>
    <row r="328" spans="1:13" ht="12.75">
      <c r="A328" s="188" t="s">
        <v>35</v>
      </c>
      <c r="B328" s="178" t="s">
        <v>892</v>
      </c>
      <c r="C328" s="187" t="s">
        <v>53</v>
      </c>
      <c r="D328" s="183" t="s">
        <v>364</v>
      </c>
      <c r="E328" s="182" t="s">
        <v>97</v>
      </c>
      <c r="F328" s="182" t="s">
        <v>22</v>
      </c>
      <c r="G328" s="182" t="s">
        <v>92</v>
      </c>
      <c r="H328" s="182" t="s">
        <v>43</v>
      </c>
      <c r="I328" s="184">
        <v>0.37</v>
      </c>
      <c r="J328" s="184">
        <v>2.87671232876712</v>
      </c>
      <c r="K328" s="182" t="s">
        <v>27</v>
      </c>
      <c r="L328" s="182" t="s">
        <v>59</v>
      </c>
      <c r="M328" s="185">
        <v>1656274.427672956</v>
      </c>
    </row>
    <row r="329" spans="1:13" ht="12.75">
      <c r="A329" s="188" t="s">
        <v>35</v>
      </c>
      <c r="B329" s="178" t="s">
        <v>893</v>
      </c>
      <c r="C329" s="187" t="s">
        <v>53</v>
      </c>
      <c r="D329" s="183" t="s">
        <v>364</v>
      </c>
      <c r="E329" s="182" t="s">
        <v>97</v>
      </c>
      <c r="F329" s="182" t="s">
        <v>22</v>
      </c>
      <c r="G329" s="182" t="s">
        <v>92</v>
      </c>
      <c r="H329" s="182" t="s">
        <v>26</v>
      </c>
      <c r="I329" s="184">
        <v>0.5800000000000001</v>
      </c>
      <c r="J329" s="184">
        <v>2.37808219178082</v>
      </c>
      <c r="K329" s="182" t="s">
        <v>27</v>
      </c>
      <c r="L329" s="182" t="s">
        <v>28</v>
      </c>
      <c r="M329" s="185">
        <v>1678353.4213836477</v>
      </c>
    </row>
    <row r="330" spans="1:13" ht="12.75">
      <c r="A330" s="188" t="s">
        <v>35</v>
      </c>
      <c r="B330" s="178" t="s">
        <v>894</v>
      </c>
      <c r="C330" s="187" t="s">
        <v>53</v>
      </c>
      <c r="D330" s="183" t="s">
        <v>364</v>
      </c>
      <c r="E330" s="182" t="s">
        <v>97</v>
      </c>
      <c r="F330" s="182" t="s">
        <v>22</v>
      </c>
      <c r="G330" s="182" t="s">
        <v>92</v>
      </c>
      <c r="H330" s="182" t="s">
        <v>26</v>
      </c>
      <c r="I330" s="184">
        <v>0.72</v>
      </c>
      <c r="J330" s="184">
        <v>2.04383561643836</v>
      </c>
      <c r="K330" s="182" t="s">
        <v>27</v>
      </c>
      <c r="L330" s="182" t="s">
        <v>59</v>
      </c>
      <c r="M330" s="185">
        <v>1759622.389937107</v>
      </c>
    </row>
    <row r="331" spans="1:13" ht="12.75">
      <c r="A331" s="188" t="s">
        <v>35</v>
      </c>
      <c r="B331" s="178" t="s">
        <v>895</v>
      </c>
      <c r="C331" s="187" t="s">
        <v>21</v>
      </c>
      <c r="D331" s="183" t="s">
        <v>364</v>
      </c>
      <c r="E331" s="182" t="s">
        <v>127</v>
      </c>
      <c r="F331" s="182" t="s">
        <v>22</v>
      </c>
      <c r="G331" s="182" t="s">
        <v>92</v>
      </c>
      <c r="H331" s="182" t="s">
        <v>26</v>
      </c>
      <c r="I331" s="184">
        <v>1.91</v>
      </c>
      <c r="J331" s="184">
        <v>1.91780821917808</v>
      </c>
      <c r="K331" s="182" t="s">
        <v>27</v>
      </c>
      <c r="L331" s="182" t="s">
        <v>59</v>
      </c>
      <c r="M331" s="185">
        <v>1807686.8553459118</v>
      </c>
    </row>
    <row r="332" spans="1:13" ht="12.75">
      <c r="A332" s="188" t="s">
        <v>35</v>
      </c>
      <c r="B332" s="178" t="s">
        <v>896</v>
      </c>
      <c r="C332" s="187" t="s">
        <v>21</v>
      </c>
      <c r="D332" s="183" t="s">
        <v>364</v>
      </c>
      <c r="E332" s="182" t="s">
        <v>127</v>
      </c>
      <c r="F332" s="182" t="s">
        <v>22</v>
      </c>
      <c r="G332" s="182" t="s">
        <v>92</v>
      </c>
      <c r="H332" s="182" t="s">
        <v>26</v>
      </c>
      <c r="I332" s="184">
        <v>2.61</v>
      </c>
      <c r="J332" s="184">
        <v>2.62465753424658</v>
      </c>
      <c r="K332" s="182" t="s">
        <v>27</v>
      </c>
      <c r="L332" s="182" t="s">
        <v>59</v>
      </c>
      <c r="M332" s="185">
        <v>1875951.5220125786</v>
      </c>
    </row>
    <row r="333" spans="1:13" ht="12.75">
      <c r="A333" s="188" t="s">
        <v>35</v>
      </c>
      <c r="B333" s="178" t="s">
        <v>897</v>
      </c>
      <c r="C333" s="187" t="s">
        <v>37</v>
      </c>
      <c r="D333" s="183" t="s">
        <v>364</v>
      </c>
      <c r="E333" s="182" t="s">
        <v>40</v>
      </c>
      <c r="F333" s="182" t="s">
        <v>22</v>
      </c>
      <c r="G333" s="182" t="s">
        <v>92</v>
      </c>
      <c r="H333" s="182" t="s">
        <v>26</v>
      </c>
      <c r="I333" s="184">
        <v>3.11</v>
      </c>
      <c r="J333" s="184">
        <v>3.27945205479452</v>
      </c>
      <c r="K333" s="182" t="s">
        <v>76</v>
      </c>
      <c r="L333" s="182" t="s">
        <v>45</v>
      </c>
      <c r="M333" s="185">
        <v>2043407.6603773586</v>
      </c>
    </row>
    <row r="334" spans="1:13" ht="12.75">
      <c r="A334" s="188" t="s">
        <v>35</v>
      </c>
      <c r="B334" s="178" t="s">
        <v>898</v>
      </c>
      <c r="C334" s="187" t="s">
        <v>21</v>
      </c>
      <c r="D334" s="183" t="s">
        <v>364</v>
      </c>
      <c r="E334" s="182" t="s">
        <v>127</v>
      </c>
      <c r="F334" s="182" t="s">
        <v>22</v>
      </c>
      <c r="G334" s="182" t="s">
        <v>92</v>
      </c>
      <c r="H334" s="182" t="s">
        <v>26</v>
      </c>
      <c r="I334" s="184">
        <v>1.58</v>
      </c>
      <c r="J334" s="184">
        <v>1.58082191780822</v>
      </c>
      <c r="K334" s="182" t="s">
        <v>27</v>
      </c>
      <c r="L334" s="182" t="s">
        <v>59</v>
      </c>
      <c r="M334" s="185">
        <v>1940856.4276729557</v>
      </c>
    </row>
    <row r="335" spans="1:13" ht="12.75">
      <c r="A335" s="188" t="s">
        <v>35</v>
      </c>
      <c r="B335" s="178" t="s">
        <v>899</v>
      </c>
      <c r="C335" s="187" t="s">
        <v>21</v>
      </c>
      <c r="D335" s="183" t="s">
        <v>364</v>
      </c>
      <c r="E335" s="182" t="s">
        <v>127</v>
      </c>
      <c r="F335" s="182" t="s">
        <v>22</v>
      </c>
      <c r="G335" s="182" t="s">
        <v>92</v>
      </c>
      <c r="H335" s="182" t="s">
        <v>26</v>
      </c>
      <c r="I335" s="184">
        <v>1.91</v>
      </c>
      <c r="J335" s="184">
        <v>1.91780821917808</v>
      </c>
      <c r="K335" s="182" t="s">
        <v>27</v>
      </c>
      <c r="L335" s="182" t="s">
        <v>59</v>
      </c>
      <c r="M335" s="185">
        <v>1952553.7484276728</v>
      </c>
    </row>
    <row r="336" spans="1:13" ht="12.75">
      <c r="A336" s="188" t="s">
        <v>35</v>
      </c>
      <c r="B336" s="178" t="s">
        <v>900</v>
      </c>
      <c r="C336" s="187" t="s">
        <v>21</v>
      </c>
      <c r="D336" s="183" t="s">
        <v>364</v>
      </c>
      <c r="E336" s="182" t="s">
        <v>127</v>
      </c>
      <c r="F336" s="182" t="s">
        <v>22</v>
      </c>
      <c r="G336" s="182" t="s">
        <v>92</v>
      </c>
      <c r="H336" s="182" t="s">
        <v>26</v>
      </c>
      <c r="I336" s="184">
        <v>2.68</v>
      </c>
      <c r="J336" s="184">
        <v>2.70958904109589</v>
      </c>
      <c r="K336" s="182" t="s">
        <v>27</v>
      </c>
      <c r="L336" s="182" t="s">
        <v>59</v>
      </c>
      <c r="M336" s="185">
        <v>2661562.389937107</v>
      </c>
    </row>
    <row r="337" spans="1:13" ht="12.75">
      <c r="A337" s="188" t="s">
        <v>35</v>
      </c>
      <c r="B337" s="178" t="s">
        <v>901</v>
      </c>
      <c r="C337" s="187" t="s">
        <v>21</v>
      </c>
      <c r="D337" s="183" t="s">
        <v>364</v>
      </c>
      <c r="E337" s="182" t="s">
        <v>127</v>
      </c>
      <c r="F337" s="182" t="s">
        <v>22</v>
      </c>
      <c r="G337" s="182" t="s">
        <v>92</v>
      </c>
      <c r="H337" s="182" t="s">
        <v>26</v>
      </c>
      <c r="I337" s="184">
        <v>1.5</v>
      </c>
      <c r="J337" s="184">
        <v>1.4986301369863</v>
      </c>
      <c r="K337" s="182" t="s">
        <v>27</v>
      </c>
      <c r="L337" s="182" t="s">
        <v>59</v>
      </c>
      <c r="M337" s="185">
        <v>2961219.144654088</v>
      </c>
    </row>
    <row r="338" spans="1:13" ht="12.75">
      <c r="A338" s="188" t="s">
        <v>35</v>
      </c>
      <c r="B338" s="178" t="s">
        <v>902</v>
      </c>
      <c r="C338" s="187" t="s">
        <v>21</v>
      </c>
      <c r="D338" s="183" t="s">
        <v>364</v>
      </c>
      <c r="E338" s="182" t="s">
        <v>127</v>
      </c>
      <c r="F338" s="182" t="s">
        <v>22</v>
      </c>
      <c r="G338" s="182" t="s">
        <v>92</v>
      </c>
      <c r="H338" s="182" t="s">
        <v>26</v>
      </c>
      <c r="I338" s="184">
        <v>2.61</v>
      </c>
      <c r="J338" s="184">
        <v>2.62465753424658</v>
      </c>
      <c r="K338" s="182" t="s">
        <v>27</v>
      </c>
      <c r="L338" s="182" t="s">
        <v>59</v>
      </c>
      <c r="M338" s="185">
        <v>2982762.9056603773</v>
      </c>
    </row>
    <row r="339" spans="1:13" ht="12.75">
      <c r="A339" s="188" t="s">
        <v>35</v>
      </c>
      <c r="B339" s="178" t="s">
        <v>903</v>
      </c>
      <c r="C339" s="187" t="s">
        <v>21</v>
      </c>
      <c r="D339" s="183" t="s">
        <v>364</v>
      </c>
      <c r="E339" s="182" t="s">
        <v>127</v>
      </c>
      <c r="F339" s="182" t="s">
        <v>22</v>
      </c>
      <c r="G339" s="182" t="s">
        <v>92</v>
      </c>
      <c r="H339" s="182" t="s">
        <v>26</v>
      </c>
      <c r="I339" s="184">
        <v>2.68</v>
      </c>
      <c r="J339" s="184">
        <v>2.70958904109589</v>
      </c>
      <c r="K339" s="182" t="s">
        <v>27</v>
      </c>
      <c r="L339" s="182" t="s">
        <v>59</v>
      </c>
      <c r="M339" s="185">
        <v>3133470.6163522014</v>
      </c>
    </row>
    <row r="340" spans="1:13" ht="12.75">
      <c r="A340" s="188" t="s">
        <v>35</v>
      </c>
      <c r="B340" s="178" t="s">
        <v>904</v>
      </c>
      <c r="C340" s="187" t="s">
        <v>21</v>
      </c>
      <c r="D340" s="183" t="s">
        <v>364</v>
      </c>
      <c r="E340" s="182" t="s">
        <v>127</v>
      </c>
      <c r="F340" s="182" t="s">
        <v>22</v>
      </c>
      <c r="G340" s="182" t="s">
        <v>92</v>
      </c>
      <c r="H340" s="182" t="s">
        <v>26</v>
      </c>
      <c r="I340" s="184">
        <v>2.76</v>
      </c>
      <c r="J340" s="184">
        <v>2.79178082191781</v>
      </c>
      <c r="K340" s="182" t="s">
        <v>27</v>
      </c>
      <c r="L340" s="182" t="s">
        <v>59</v>
      </c>
      <c r="M340" s="185">
        <v>3480949.3459119494</v>
      </c>
    </row>
    <row r="341" spans="1:13" ht="12.75">
      <c r="A341" s="188" t="s">
        <v>35</v>
      </c>
      <c r="B341" s="178" t="s">
        <v>905</v>
      </c>
      <c r="C341" s="187" t="s">
        <v>21</v>
      </c>
      <c r="D341" s="182" t="s">
        <v>265</v>
      </c>
      <c r="E341" s="182" t="s">
        <v>135</v>
      </c>
      <c r="F341" s="182" t="s">
        <v>22</v>
      </c>
      <c r="G341" s="182" t="s">
        <v>92</v>
      </c>
      <c r="H341" s="182" t="s">
        <v>26</v>
      </c>
      <c r="I341" s="184">
        <v>0.62</v>
      </c>
      <c r="J341" s="184">
        <v>0.6219178082191781</v>
      </c>
      <c r="K341" s="182" t="s">
        <v>27</v>
      </c>
      <c r="L341" s="182" t="s">
        <v>59</v>
      </c>
      <c r="M341" s="185">
        <v>3887797.2704402516</v>
      </c>
    </row>
    <row r="342" spans="1:13" ht="12.75">
      <c r="A342" s="188" t="s">
        <v>35</v>
      </c>
      <c r="B342" s="178" t="s">
        <v>906</v>
      </c>
      <c r="C342" s="187" t="s">
        <v>21</v>
      </c>
      <c r="D342" s="183" t="s">
        <v>364</v>
      </c>
      <c r="E342" s="182" t="s">
        <v>127</v>
      </c>
      <c r="F342" s="182" t="s">
        <v>22</v>
      </c>
      <c r="G342" s="182" t="s">
        <v>92</v>
      </c>
      <c r="H342" s="182" t="s">
        <v>26</v>
      </c>
      <c r="I342" s="184">
        <v>2.44</v>
      </c>
      <c r="J342" s="184">
        <v>2.45753424657534</v>
      </c>
      <c r="K342" s="182" t="s">
        <v>27</v>
      </c>
      <c r="L342" s="182" t="s">
        <v>59</v>
      </c>
      <c r="M342" s="185">
        <v>4401599.924528302</v>
      </c>
    </row>
    <row r="343" spans="1:13" ht="12.75">
      <c r="A343" s="188" t="s">
        <v>35</v>
      </c>
      <c r="B343" s="178" t="s">
        <v>907</v>
      </c>
      <c r="C343" s="187" t="s">
        <v>21</v>
      </c>
      <c r="D343" s="183" t="s">
        <v>364</v>
      </c>
      <c r="E343" s="182" t="s">
        <v>127</v>
      </c>
      <c r="F343" s="182" t="s">
        <v>22</v>
      </c>
      <c r="G343" s="182" t="s">
        <v>92</v>
      </c>
      <c r="H343" s="182" t="s">
        <v>26</v>
      </c>
      <c r="I343" s="184">
        <v>2.92</v>
      </c>
      <c r="J343" s="184">
        <v>2.96164383561644</v>
      </c>
      <c r="K343" s="182" t="s">
        <v>27</v>
      </c>
      <c r="L343" s="182" t="s">
        <v>59</v>
      </c>
      <c r="M343" s="185">
        <v>5095717.1698113205</v>
      </c>
    </row>
    <row r="344" spans="1:13" ht="12.75">
      <c r="A344" s="188" t="s">
        <v>35</v>
      </c>
      <c r="B344" s="178" t="s">
        <v>908</v>
      </c>
      <c r="C344" s="187" t="s">
        <v>21</v>
      </c>
      <c r="D344" s="183" t="s">
        <v>364</v>
      </c>
      <c r="E344" s="182" t="s">
        <v>127</v>
      </c>
      <c r="F344" s="182" t="s">
        <v>22</v>
      </c>
      <c r="G344" s="182" t="s">
        <v>92</v>
      </c>
      <c r="H344" s="182" t="s">
        <v>26</v>
      </c>
      <c r="I344" s="184">
        <v>1.66</v>
      </c>
      <c r="J344" s="184">
        <v>1.66575342465753</v>
      </c>
      <c r="K344" s="182" t="s">
        <v>27</v>
      </c>
      <c r="L344" s="182" t="s">
        <v>59</v>
      </c>
      <c r="M344" s="185">
        <v>6463512.754716981</v>
      </c>
    </row>
    <row r="345" spans="1:13" ht="12.75">
      <c r="A345" s="188" t="s">
        <v>35</v>
      </c>
      <c r="B345" s="178" t="s">
        <v>909</v>
      </c>
      <c r="C345" s="187" t="s">
        <v>21</v>
      </c>
      <c r="D345" s="183" t="s">
        <v>364</v>
      </c>
      <c r="E345" s="182" t="s">
        <v>127</v>
      </c>
      <c r="F345" s="182" t="s">
        <v>22</v>
      </c>
      <c r="G345" s="182" t="s">
        <v>92</v>
      </c>
      <c r="H345" s="182" t="s">
        <v>26</v>
      </c>
      <c r="I345" s="184">
        <v>1.58</v>
      </c>
      <c r="J345" s="184">
        <v>1.58082191780822</v>
      </c>
      <c r="K345" s="182" t="s">
        <v>27</v>
      </c>
      <c r="L345" s="182" t="s">
        <v>59</v>
      </c>
      <c r="M345" s="185">
        <v>6840105.6226415085</v>
      </c>
    </row>
    <row r="346" spans="1:13" ht="12.75">
      <c r="A346" s="188" t="s">
        <v>35</v>
      </c>
      <c r="B346" s="178" t="s">
        <v>910</v>
      </c>
      <c r="C346" s="187" t="s">
        <v>21</v>
      </c>
      <c r="D346" s="183" t="s">
        <v>364</v>
      </c>
      <c r="E346" s="182" t="s">
        <v>127</v>
      </c>
      <c r="F346" s="182" t="s">
        <v>22</v>
      </c>
      <c r="G346" s="182" t="s">
        <v>92</v>
      </c>
      <c r="H346" s="182" t="s">
        <v>26</v>
      </c>
      <c r="I346" s="184">
        <v>1.58</v>
      </c>
      <c r="J346" s="184">
        <v>1.58082191780822</v>
      </c>
      <c r="K346" s="182" t="s">
        <v>27</v>
      </c>
      <c r="L346" s="182" t="s">
        <v>59</v>
      </c>
      <c r="M346" s="185">
        <v>7267219.660377358</v>
      </c>
    </row>
    <row r="347" spans="1:13" ht="12.75">
      <c r="A347" s="188" t="s">
        <v>35</v>
      </c>
      <c r="B347" s="178" t="s">
        <v>911</v>
      </c>
      <c r="C347" s="187" t="s">
        <v>21</v>
      </c>
      <c r="D347" s="183" t="s">
        <v>364</v>
      </c>
      <c r="E347" s="182" t="s">
        <v>127</v>
      </c>
      <c r="F347" s="182" t="s">
        <v>22</v>
      </c>
      <c r="G347" s="182" t="s">
        <v>92</v>
      </c>
      <c r="H347" s="182" t="s">
        <v>26</v>
      </c>
      <c r="I347" s="184">
        <v>1.66</v>
      </c>
      <c r="J347" s="184">
        <v>1.66575342465753</v>
      </c>
      <c r="K347" s="182" t="s">
        <v>27</v>
      </c>
      <c r="L347" s="182" t="s">
        <v>59</v>
      </c>
      <c r="M347" s="185">
        <v>7640413.333333332</v>
      </c>
    </row>
    <row r="348" spans="1:13" ht="12.75">
      <c r="A348" s="188" t="s">
        <v>35</v>
      </c>
      <c r="B348" s="178" t="s">
        <v>912</v>
      </c>
      <c r="C348" s="187" t="s">
        <v>21</v>
      </c>
      <c r="D348" s="183" t="s">
        <v>364</v>
      </c>
      <c r="E348" s="182" t="s">
        <v>127</v>
      </c>
      <c r="F348" s="182" t="s">
        <v>22</v>
      </c>
      <c r="G348" s="182" t="s">
        <v>92</v>
      </c>
      <c r="H348" s="182" t="s">
        <v>26</v>
      </c>
      <c r="I348" s="184">
        <v>1.91</v>
      </c>
      <c r="J348" s="184">
        <v>1.91780821917808</v>
      </c>
      <c r="K348" s="182" t="s">
        <v>27</v>
      </c>
      <c r="L348" s="182" t="s">
        <v>59</v>
      </c>
      <c r="M348" s="185">
        <v>11009883.685534589</v>
      </c>
    </row>
    <row r="349" spans="1:13" ht="12.75">
      <c r="A349" s="188" t="s">
        <v>35</v>
      </c>
      <c r="B349" s="178" t="s">
        <v>913</v>
      </c>
      <c r="C349" s="187" t="s">
        <v>21</v>
      </c>
      <c r="D349" s="183" t="s">
        <v>364</v>
      </c>
      <c r="E349" s="182" t="s">
        <v>127</v>
      </c>
      <c r="F349" s="182" t="s">
        <v>22</v>
      </c>
      <c r="G349" s="182" t="s">
        <v>92</v>
      </c>
      <c r="H349" s="182" t="s">
        <v>26</v>
      </c>
      <c r="I349" s="184">
        <v>1.74</v>
      </c>
      <c r="J349" s="184">
        <v>1.74794520547945</v>
      </c>
      <c r="K349" s="182" t="s">
        <v>27</v>
      </c>
      <c r="L349" s="182" t="s">
        <v>59</v>
      </c>
      <c r="M349" s="185">
        <v>11615693.597484276</v>
      </c>
    </row>
    <row r="350" spans="1:13" ht="12.75">
      <c r="A350" s="188"/>
      <c r="B350" s="190"/>
      <c r="C350" s="187"/>
      <c r="D350" s="191"/>
      <c r="E350" s="182"/>
      <c r="F350" s="182"/>
      <c r="G350" s="182"/>
      <c r="H350" s="182"/>
      <c r="I350" s="184"/>
      <c r="J350" s="184"/>
      <c r="K350" s="182"/>
      <c r="L350" s="191"/>
      <c r="M350" s="185"/>
    </row>
    <row r="351" spans="1:13" ht="12.75">
      <c r="A351" s="188"/>
      <c r="B351" s="190"/>
      <c r="C351" s="187"/>
      <c r="D351" s="191"/>
      <c r="E351" s="182"/>
      <c r="F351" s="182"/>
      <c r="G351" s="182"/>
      <c r="H351" s="182"/>
      <c r="I351" s="184"/>
      <c r="J351" s="184"/>
      <c r="K351" s="182"/>
      <c r="L351" s="191"/>
      <c r="M351" s="185"/>
    </row>
    <row r="352" spans="1:13" ht="12.75">
      <c r="A352" s="192"/>
      <c r="B352" s="191"/>
      <c r="C352" s="191"/>
      <c r="D352" s="191"/>
      <c r="E352" s="191"/>
      <c r="F352" s="191"/>
      <c r="G352" s="191"/>
      <c r="H352" s="191"/>
      <c r="I352" s="184"/>
      <c r="J352" s="184"/>
      <c r="K352" s="191"/>
      <c r="L352" s="191"/>
      <c r="M352" s="185"/>
    </row>
    <row r="353" spans="1:13" ht="12.75">
      <c r="A353" s="192"/>
      <c r="B353" s="191"/>
      <c r="C353" s="191"/>
      <c r="D353" s="191"/>
      <c r="E353" s="191"/>
      <c r="F353" s="191"/>
      <c r="G353" s="191"/>
      <c r="H353" s="191"/>
      <c r="I353" s="184"/>
      <c r="J353" s="184"/>
      <c r="K353" s="191"/>
      <c r="L353" s="191"/>
      <c r="M353" s="185"/>
    </row>
    <row r="354" spans="1:13" ht="12.75">
      <c r="A354" s="192"/>
      <c r="B354" s="191"/>
      <c r="C354" s="191"/>
      <c r="D354" s="191"/>
      <c r="E354" s="191"/>
      <c r="F354" s="191"/>
      <c r="G354" s="191"/>
      <c r="H354" s="191"/>
      <c r="I354" s="184"/>
      <c r="J354" s="184"/>
      <c r="K354" s="191"/>
      <c r="L354" s="191"/>
      <c r="M354" s="185"/>
    </row>
    <row r="355" spans="1:13" ht="12.75">
      <c r="A355" s="192"/>
      <c r="B355" s="191"/>
      <c r="C355" s="191"/>
      <c r="D355" s="191"/>
      <c r="E355" s="191"/>
      <c r="F355" s="191"/>
      <c r="G355" s="191"/>
      <c r="H355" s="191"/>
      <c r="I355" s="184"/>
      <c r="J355" s="184"/>
      <c r="K355" s="191"/>
      <c r="L355" s="191"/>
      <c r="M355" s="185"/>
    </row>
    <row r="356" spans="1:13" ht="12.75">
      <c r="A356" s="192"/>
      <c r="B356" s="191"/>
      <c r="C356" s="191"/>
      <c r="D356" s="191"/>
      <c r="E356" s="191"/>
      <c r="F356" s="191"/>
      <c r="G356" s="191"/>
      <c r="H356" s="191"/>
      <c r="I356" s="184"/>
      <c r="J356" s="184"/>
      <c r="K356" s="191"/>
      <c r="L356" s="191"/>
      <c r="M356" s="185"/>
    </row>
    <row r="357" spans="1:13" ht="12.75">
      <c r="A357" s="192"/>
      <c r="B357" s="191"/>
      <c r="C357" s="191"/>
      <c r="D357" s="191"/>
      <c r="E357" s="191"/>
      <c r="F357" s="191"/>
      <c r="G357" s="191"/>
      <c r="H357" s="191"/>
      <c r="I357" s="184"/>
      <c r="J357" s="184"/>
      <c r="K357" s="191"/>
      <c r="L357" s="191"/>
      <c r="M357" s="185"/>
    </row>
    <row r="358" spans="1:13" ht="12.75">
      <c r="A358" s="192"/>
      <c r="B358" s="191"/>
      <c r="C358" s="191"/>
      <c r="D358" s="191"/>
      <c r="E358" s="191"/>
      <c r="F358" s="191"/>
      <c r="G358" s="191"/>
      <c r="H358" s="191"/>
      <c r="I358" s="184"/>
      <c r="J358" s="184"/>
      <c r="K358" s="191"/>
      <c r="L358" s="191"/>
      <c r="M358" s="185"/>
    </row>
    <row r="359" spans="1:13" ht="12.75">
      <c r="A359" s="192"/>
      <c r="B359" s="191"/>
      <c r="C359" s="191"/>
      <c r="D359" s="191"/>
      <c r="E359" s="191"/>
      <c r="F359" s="191"/>
      <c r="G359" s="191"/>
      <c r="H359" s="191"/>
      <c r="I359" s="184"/>
      <c r="J359" s="184"/>
      <c r="K359" s="191"/>
      <c r="L359" s="191"/>
      <c r="M359" s="185"/>
    </row>
    <row r="360" spans="1:13" ht="12.75">
      <c r="A360" s="192"/>
      <c r="B360" s="191"/>
      <c r="C360" s="191"/>
      <c r="D360" s="191"/>
      <c r="E360" s="191"/>
      <c r="F360" s="191"/>
      <c r="G360" s="191"/>
      <c r="H360" s="191"/>
      <c r="I360" s="184"/>
      <c r="J360" s="184"/>
      <c r="K360" s="191"/>
      <c r="L360" s="191"/>
      <c r="M360" s="185"/>
    </row>
    <row r="361" spans="1:13" ht="12.75">
      <c r="A361" s="192"/>
      <c r="B361" s="191"/>
      <c r="C361" s="191"/>
      <c r="D361" s="191"/>
      <c r="E361" s="191"/>
      <c r="F361" s="191"/>
      <c r="G361" s="191"/>
      <c r="H361" s="191"/>
      <c r="I361" s="184"/>
      <c r="J361" s="184"/>
      <c r="K361" s="191"/>
      <c r="L361" s="191"/>
      <c r="M361" s="185"/>
    </row>
    <row r="362" spans="1:13" ht="12.75">
      <c r="A362" s="192"/>
      <c r="B362" s="191"/>
      <c r="C362" s="191"/>
      <c r="D362" s="191"/>
      <c r="E362" s="191"/>
      <c r="F362" s="191"/>
      <c r="G362" s="191"/>
      <c r="H362" s="191"/>
      <c r="I362" s="184"/>
      <c r="J362" s="184"/>
      <c r="K362" s="191"/>
      <c r="L362" s="191"/>
      <c r="M362" s="185"/>
    </row>
    <row r="363" spans="1:13" ht="12.75">
      <c r="A363" s="192"/>
      <c r="B363" s="191"/>
      <c r="C363" s="191"/>
      <c r="D363" s="191"/>
      <c r="E363" s="191"/>
      <c r="F363" s="191"/>
      <c r="G363" s="191"/>
      <c r="H363" s="191"/>
      <c r="I363" s="184"/>
      <c r="J363" s="184"/>
      <c r="K363" s="191"/>
      <c r="L363" s="191"/>
      <c r="M363" s="185"/>
    </row>
    <row r="364" spans="1:13" ht="12.75">
      <c r="A364" s="192"/>
      <c r="B364" s="191"/>
      <c r="C364" s="191"/>
      <c r="D364" s="191"/>
      <c r="E364" s="191"/>
      <c r="F364" s="191"/>
      <c r="G364" s="191"/>
      <c r="H364" s="191"/>
      <c r="I364" s="184"/>
      <c r="J364" s="184"/>
      <c r="K364" s="191"/>
      <c r="L364" s="191"/>
      <c r="M364" s="185"/>
    </row>
    <row r="365" spans="1:13" ht="12.75">
      <c r="A365" s="192"/>
      <c r="B365" s="191"/>
      <c r="C365" s="191"/>
      <c r="D365" s="191"/>
      <c r="E365" s="191"/>
      <c r="F365" s="191"/>
      <c r="G365" s="191"/>
      <c r="H365" s="191"/>
      <c r="I365" s="184"/>
      <c r="J365" s="184"/>
      <c r="K365" s="191"/>
      <c r="L365" s="191"/>
      <c r="M365" s="185"/>
    </row>
    <row r="366" spans="1:13" ht="12.75">
      <c r="A366" s="192"/>
      <c r="B366" s="191"/>
      <c r="C366" s="191"/>
      <c r="D366" s="191"/>
      <c r="E366" s="191"/>
      <c r="F366" s="191"/>
      <c r="G366" s="191"/>
      <c r="H366" s="191"/>
      <c r="I366" s="184"/>
      <c r="J366" s="184"/>
      <c r="K366" s="191"/>
      <c r="L366" s="191"/>
      <c r="M366" s="185"/>
    </row>
    <row r="367" spans="1:13" ht="12.75">
      <c r="A367" s="192"/>
      <c r="B367" s="191"/>
      <c r="C367" s="191"/>
      <c r="D367" s="191"/>
      <c r="E367" s="191"/>
      <c r="F367" s="191"/>
      <c r="G367" s="191"/>
      <c r="H367" s="191"/>
      <c r="I367" s="184"/>
      <c r="J367" s="184"/>
      <c r="K367" s="191"/>
      <c r="L367" s="191"/>
      <c r="M367" s="185"/>
    </row>
    <row r="368" spans="1:13" ht="12.75">
      <c r="A368" s="192"/>
      <c r="B368" s="191"/>
      <c r="C368" s="191"/>
      <c r="D368" s="191"/>
      <c r="E368" s="191"/>
      <c r="F368" s="191"/>
      <c r="G368" s="191"/>
      <c r="H368" s="191"/>
      <c r="I368" s="184"/>
      <c r="J368" s="184"/>
      <c r="K368" s="191"/>
      <c r="L368" s="191"/>
      <c r="M368" s="185"/>
    </row>
    <row r="369" spans="1:13" ht="12.75">
      <c r="A369" s="192"/>
      <c r="B369" s="191"/>
      <c r="C369" s="191"/>
      <c r="D369" s="191"/>
      <c r="E369" s="191"/>
      <c r="F369" s="191"/>
      <c r="G369" s="191"/>
      <c r="H369" s="191"/>
      <c r="I369" s="184"/>
      <c r="J369" s="184"/>
      <c r="K369" s="191"/>
      <c r="L369" s="191"/>
      <c r="M369" s="185"/>
    </row>
    <row r="370" spans="1:13" ht="12.75">
      <c r="A370" s="192"/>
      <c r="B370" s="191"/>
      <c r="C370" s="191"/>
      <c r="D370" s="191"/>
      <c r="E370" s="191"/>
      <c r="F370" s="191"/>
      <c r="G370" s="191"/>
      <c r="H370" s="191"/>
      <c r="I370" s="184"/>
      <c r="J370" s="184"/>
      <c r="K370" s="191"/>
      <c r="L370" s="191"/>
      <c r="M370" s="185"/>
    </row>
    <row r="371" spans="1:13" ht="12.75">
      <c r="A371" s="192"/>
      <c r="B371" s="191"/>
      <c r="C371" s="191"/>
      <c r="D371" s="191"/>
      <c r="E371" s="191"/>
      <c r="F371" s="191"/>
      <c r="G371" s="191"/>
      <c r="H371" s="191"/>
      <c r="I371" s="184"/>
      <c r="J371" s="184"/>
      <c r="K371" s="191"/>
      <c r="L371" s="191"/>
      <c r="M371" s="185"/>
    </row>
    <row r="372" spans="1:13" ht="12.75">
      <c r="A372" s="192"/>
      <c r="B372" s="191"/>
      <c r="C372" s="191"/>
      <c r="D372" s="191"/>
      <c r="E372" s="191"/>
      <c r="F372" s="191"/>
      <c r="G372" s="191"/>
      <c r="H372" s="191"/>
      <c r="I372" s="184"/>
      <c r="J372" s="184"/>
      <c r="K372" s="191"/>
      <c r="L372" s="191"/>
      <c r="M372" s="185"/>
    </row>
    <row r="373" spans="1:13" ht="12.75">
      <c r="A373" s="192"/>
      <c r="B373" s="191"/>
      <c r="C373" s="191"/>
      <c r="D373" s="191"/>
      <c r="E373" s="191"/>
      <c r="F373" s="191"/>
      <c r="G373" s="191"/>
      <c r="H373" s="191"/>
      <c r="I373" s="184"/>
      <c r="J373" s="184"/>
      <c r="K373" s="191"/>
      <c r="L373" s="191"/>
      <c r="M373" s="185"/>
    </row>
    <row r="374" spans="1:13" ht="12.75">
      <c r="A374" s="192"/>
      <c r="B374" s="191"/>
      <c r="C374" s="191"/>
      <c r="D374" s="191"/>
      <c r="E374" s="191"/>
      <c r="F374" s="191"/>
      <c r="G374" s="191"/>
      <c r="H374" s="191"/>
      <c r="I374" s="184"/>
      <c r="J374" s="184"/>
      <c r="K374" s="191"/>
      <c r="L374" s="191"/>
      <c r="M374" s="185"/>
    </row>
    <row r="375" spans="1:13" ht="12.75">
      <c r="A375" s="192"/>
      <c r="B375" s="191"/>
      <c r="C375" s="191"/>
      <c r="D375" s="191"/>
      <c r="E375" s="191"/>
      <c r="F375" s="191"/>
      <c r="G375" s="191"/>
      <c r="H375" s="191"/>
      <c r="I375" s="184"/>
      <c r="J375" s="184"/>
      <c r="K375" s="191"/>
      <c r="L375" s="191"/>
      <c r="M375" s="185"/>
    </row>
    <row r="376" spans="1:13" ht="12.75">
      <c r="A376" s="192"/>
      <c r="B376" s="191"/>
      <c r="C376" s="191"/>
      <c r="D376" s="191"/>
      <c r="E376" s="191"/>
      <c r="F376" s="191"/>
      <c r="G376" s="191"/>
      <c r="H376" s="191"/>
      <c r="I376" s="184"/>
      <c r="J376" s="184"/>
      <c r="K376" s="191"/>
      <c r="L376" s="191"/>
      <c r="M376" s="185"/>
    </row>
    <row r="377" spans="1:13" ht="12.75">
      <c r="A377" s="192"/>
      <c r="B377" s="191"/>
      <c r="C377" s="191"/>
      <c r="D377" s="191"/>
      <c r="E377" s="191"/>
      <c r="F377" s="191"/>
      <c r="G377" s="191"/>
      <c r="H377" s="191"/>
      <c r="I377" s="184"/>
      <c r="J377" s="184"/>
      <c r="K377" s="191"/>
      <c r="L377" s="191"/>
      <c r="M377" s="185"/>
    </row>
    <row r="378" spans="1:13" ht="12.75">
      <c r="A378" s="192"/>
      <c r="B378" s="191"/>
      <c r="C378" s="191"/>
      <c r="D378" s="191"/>
      <c r="E378" s="191"/>
      <c r="F378" s="191"/>
      <c r="G378" s="191"/>
      <c r="H378" s="191"/>
      <c r="I378" s="184"/>
      <c r="J378" s="184"/>
      <c r="K378" s="191"/>
      <c r="L378" s="191"/>
      <c r="M378" s="185"/>
    </row>
    <row r="379" spans="1:13" ht="12.75">
      <c r="A379" s="192"/>
      <c r="B379" s="191"/>
      <c r="C379" s="191"/>
      <c r="D379" s="191"/>
      <c r="E379" s="191"/>
      <c r="F379" s="191"/>
      <c r="G379" s="191"/>
      <c r="H379" s="191"/>
      <c r="I379" s="184"/>
      <c r="J379" s="184"/>
      <c r="K379" s="191"/>
      <c r="L379" s="191"/>
      <c r="M379" s="185"/>
    </row>
    <row r="380" spans="1:13" ht="12.75">
      <c r="A380" s="192"/>
      <c r="B380" s="191"/>
      <c r="C380" s="191"/>
      <c r="D380" s="191"/>
      <c r="E380" s="191"/>
      <c r="F380" s="191"/>
      <c r="G380" s="191"/>
      <c r="H380" s="191"/>
      <c r="I380" s="184"/>
      <c r="J380" s="184"/>
      <c r="K380" s="191"/>
      <c r="L380" s="191"/>
      <c r="M380" s="185"/>
    </row>
    <row r="381" spans="1:13" ht="12.75">
      <c r="A381" s="192"/>
      <c r="B381" s="191"/>
      <c r="C381" s="191"/>
      <c r="D381" s="191"/>
      <c r="E381" s="191"/>
      <c r="F381" s="191"/>
      <c r="G381" s="191"/>
      <c r="H381" s="191"/>
      <c r="I381" s="184"/>
      <c r="J381" s="184"/>
      <c r="K381" s="191"/>
      <c r="L381" s="191"/>
      <c r="M381" s="185"/>
    </row>
    <row r="382" spans="1:13" ht="12.75">
      <c r="A382" s="192"/>
      <c r="B382" s="191"/>
      <c r="C382" s="191"/>
      <c r="D382" s="191"/>
      <c r="E382" s="191"/>
      <c r="F382" s="191"/>
      <c r="G382" s="191"/>
      <c r="H382" s="191"/>
      <c r="I382" s="184"/>
      <c r="J382" s="184"/>
      <c r="K382" s="191"/>
      <c r="L382" s="191"/>
      <c r="M382" s="185"/>
    </row>
    <row r="383" spans="1:13" ht="12.75">
      <c r="A383" s="192"/>
      <c r="B383" s="191"/>
      <c r="C383" s="191"/>
      <c r="D383" s="191"/>
      <c r="E383" s="191"/>
      <c r="F383" s="191"/>
      <c r="G383" s="191"/>
      <c r="H383" s="191"/>
      <c r="I383" s="184"/>
      <c r="J383" s="184"/>
      <c r="K383" s="191"/>
      <c r="L383" s="191"/>
      <c r="M383" s="185"/>
    </row>
    <row r="384" spans="1:13" ht="12.75">
      <c r="A384" s="192"/>
      <c r="B384" s="191"/>
      <c r="C384" s="191"/>
      <c r="D384" s="191"/>
      <c r="E384" s="191"/>
      <c r="F384" s="191"/>
      <c r="G384" s="191"/>
      <c r="H384" s="191"/>
      <c r="I384" s="184"/>
      <c r="J384" s="184"/>
      <c r="K384" s="191"/>
      <c r="L384" s="191"/>
      <c r="M384" s="185"/>
    </row>
    <row r="385" spans="1:13" ht="12.75">
      <c r="A385" s="192"/>
      <c r="B385" s="191"/>
      <c r="C385" s="191"/>
      <c r="D385" s="191"/>
      <c r="E385" s="191"/>
      <c r="F385" s="191"/>
      <c r="G385" s="191"/>
      <c r="H385" s="191"/>
      <c r="I385" s="184"/>
      <c r="J385" s="184"/>
      <c r="K385" s="191"/>
      <c r="L385" s="191"/>
      <c r="M385" s="185"/>
    </row>
    <row r="386" spans="1:13" ht="12.75">
      <c r="A386" s="192"/>
      <c r="B386" s="191"/>
      <c r="C386" s="191"/>
      <c r="D386" s="191"/>
      <c r="E386" s="191"/>
      <c r="F386" s="191"/>
      <c r="G386" s="191"/>
      <c r="H386" s="191"/>
      <c r="I386" s="184"/>
      <c r="J386" s="184"/>
      <c r="K386" s="191"/>
      <c r="L386" s="191"/>
      <c r="M386" s="185"/>
    </row>
    <row r="387" spans="1:13" ht="12.75">
      <c r="A387" s="192"/>
      <c r="B387" s="191"/>
      <c r="C387" s="191"/>
      <c r="D387" s="191"/>
      <c r="E387" s="191"/>
      <c r="F387" s="191"/>
      <c r="G387" s="191"/>
      <c r="H387" s="191"/>
      <c r="I387" s="184"/>
      <c r="J387" s="184"/>
      <c r="K387" s="191"/>
      <c r="L387" s="191"/>
      <c r="M387" s="185"/>
    </row>
    <row r="388" spans="1:13" ht="12.75">
      <c r="A388" s="192"/>
      <c r="B388" s="191"/>
      <c r="C388" s="191"/>
      <c r="D388" s="191"/>
      <c r="E388" s="191"/>
      <c r="F388" s="191"/>
      <c r="G388" s="191"/>
      <c r="H388" s="191"/>
      <c r="I388" s="184"/>
      <c r="J388" s="184"/>
      <c r="K388" s="191"/>
      <c r="L388" s="191"/>
      <c r="M388" s="185"/>
    </row>
    <row r="389" spans="1:13" ht="12.75">
      <c r="A389" s="192"/>
      <c r="B389" s="191"/>
      <c r="C389" s="191"/>
      <c r="D389" s="191"/>
      <c r="E389" s="191"/>
      <c r="F389" s="191"/>
      <c r="G389" s="191"/>
      <c r="H389" s="191"/>
      <c r="I389" s="184"/>
      <c r="J389" s="184"/>
      <c r="K389" s="191"/>
      <c r="L389" s="191"/>
      <c r="M389" s="185"/>
    </row>
    <row r="390" spans="1:13" ht="12.75">
      <c r="A390" s="192"/>
      <c r="B390" s="191"/>
      <c r="C390" s="191"/>
      <c r="D390" s="191"/>
      <c r="E390" s="191"/>
      <c r="F390" s="191"/>
      <c r="G390" s="191"/>
      <c r="H390" s="191"/>
      <c r="I390" s="184"/>
      <c r="J390" s="184"/>
      <c r="K390" s="191"/>
      <c r="L390" s="191"/>
      <c r="M390" s="185"/>
    </row>
    <row r="391" spans="1:13" ht="12.75">
      <c r="A391" s="192"/>
      <c r="B391" s="191"/>
      <c r="C391" s="191"/>
      <c r="D391" s="191"/>
      <c r="E391" s="191"/>
      <c r="F391" s="191"/>
      <c r="G391" s="191"/>
      <c r="H391" s="191"/>
      <c r="I391" s="184"/>
      <c r="J391" s="184"/>
      <c r="K391" s="191"/>
      <c r="L391" s="191"/>
      <c r="M391" s="185"/>
    </row>
    <row r="392" spans="1:13" ht="12.75">
      <c r="A392" s="192"/>
      <c r="B392" s="191"/>
      <c r="C392" s="191"/>
      <c r="D392" s="191"/>
      <c r="E392" s="191"/>
      <c r="F392" s="191"/>
      <c r="G392" s="191"/>
      <c r="H392" s="191"/>
      <c r="I392" s="184"/>
      <c r="J392" s="184"/>
      <c r="K392" s="191"/>
      <c r="L392" s="191"/>
      <c r="M392" s="185"/>
    </row>
    <row r="393" spans="1:13" ht="12.75">
      <c r="A393" s="192"/>
      <c r="B393" s="191"/>
      <c r="C393" s="191"/>
      <c r="D393" s="191"/>
      <c r="E393" s="191"/>
      <c r="F393" s="191"/>
      <c r="G393" s="191"/>
      <c r="H393" s="191"/>
      <c r="I393" s="184"/>
      <c r="J393" s="184"/>
      <c r="K393" s="191"/>
      <c r="L393" s="191"/>
      <c r="M393" s="185"/>
    </row>
    <row r="394" spans="1:13" ht="12.75">
      <c r="A394" s="192"/>
      <c r="B394" s="191"/>
      <c r="C394" s="191"/>
      <c r="D394" s="191"/>
      <c r="E394" s="191"/>
      <c r="F394" s="191"/>
      <c r="G394" s="191"/>
      <c r="H394" s="191"/>
      <c r="I394" s="184"/>
      <c r="J394" s="184"/>
      <c r="K394" s="191"/>
      <c r="L394" s="191"/>
      <c r="M394" s="185"/>
    </row>
    <row r="395" spans="1:13" ht="12.75">
      <c r="A395" s="192"/>
      <c r="B395" s="191"/>
      <c r="C395" s="191"/>
      <c r="D395" s="191"/>
      <c r="E395" s="191"/>
      <c r="F395" s="191"/>
      <c r="G395" s="191"/>
      <c r="H395" s="191"/>
      <c r="I395" s="184"/>
      <c r="J395" s="184"/>
      <c r="K395" s="191"/>
      <c r="L395" s="191"/>
      <c r="M395" s="185"/>
    </row>
    <row r="396" spans="1:13" ht="12.75">
      <c r="A396" s="192"/>
      <c r="B396" s="191"/>
      <c r="C396" s="191"/>
      <c r="D396" s="191"/>
      <c r="E396" s="191"/>
      <c r="F396" s="191"/>
      <c r="G396" s="191"/>
      <c r="H396" s="191"/>
      <c r="I396" s="184"/>
      <c r="J396" s="184"/>
      <c r="K396" s="191"/>
      <c r="L396" s="191"/>
      <c r="M396" s="185"/>
    </row>
    <row r="397" spans="1:13" ht="12.75">
      <c r="A397" s="192"/>
      <c r="B397" s="191"/>
      <c r="C397" s="191"/>
      <c r="D397" s="191"/>
      <c r="E397" s="191"/>
      <c r="F397" s="191"/>
      <c r="G397" s="191"/>
      <c r="H397" s="191"/>
      <c r="I397" s="184"/>
      <c r="J397" s="184"/>
      <c r="K397" s="191"/>
      <c r="L397" s="191"/>
      <c r="M397" s="185"/>
    </row>
    <row r="398" spans="1:13" ht="12.75">
      <c r="A398" s="192"/>
      <c r="B398" s="191"/>
      <c r="C398" s="191"/>
      <c r="D398" s="191"/>
      <c r="E398" s="191"/>
      <c r="F398" s="191"/>
      <c r="G398" s="191"/>
      <c r="H398" s="191"/>
      <c r="I398" s="184"/>
      <c r="J398" s="184"/>
      <c r="K398" s="191"/>
      <c r="L398" s="191"/>
      <c r="M398" s="185"/>
    </row>
    <row r="399" spans="1:13" ht="12.75">
      <c r="A399" s="192"/>
      <c r="B399" s="191"/>
      <c r="C399" s="191"/>
      <c r="D399" s="191"/>
      <c r="E399" s="191"/>
      <c r="F399" s="191"/>
      <c r="G399" s="191"/>
      <c r="H399" s="191"/>
      <c r="I399" s="184"/>
      <c r="J399" s="184"/>
      <c r="K399" s="191"/>
      <c r="L399" s="191"/>
      <c r="M399" s="185"/>
    </row>
    <row r="400" spans="1:13" ht="12.75">
      <c r="A400" s="192"/>
      <c r="B400" s="191"/>
      <c r="C400" s="191"/>
      <c r="D400" s="191"/>
      <c r="E400" s="191"/>
      <c r="F400" s="191"/>
      <c r="G400" s="191"/>
      <c r="H400" s="191"/>
      <c r="I400" s="184"/>
      <c r="J400" s="184"/>
      <c r="K400" s="191"/>
      <c r="L400" s="191"/>
      <c r="M400" s="185"/>
    </row>
    <row r="401" spans="1:13" ht="12.75">
      <c r="A401" s="192"/>
      <c r="B401" s="191"/>
      <c r="C401" s="191"/>
      <c r="D401" s="191"/>
      <c r="E401" s="191"/>
      <c r="F401" s="191"/>
      <c r="G401" s="191"/>
      <c r="H401" s="191"/>
      <c r="I401" s="184"/>
      <c r="J401" s="184"/>
      <c r="K401" s="191"/>
      <c r="L401" s="191"/>
      <c r="M401" s="185"/>
    </row>
    <row r="402" spans="1:13" ht="12.75">
      <c r="A402" s="192"/>
      <c r="B402" s="191"/>
      <c r="C402" s="191"/>
      <c r="D402" s="191"/>
      <c r="E402" s="191"/>
      <c r="F402" s="191"/>
      <c r="G402" s="191"/>
      <c r="H402" s="191"/>
      <c r="I402" s="184"/>
      <c r="J402" s="184"/>
      <c r="K402" s="191"/>
      <c r="L402" s="191"/>
      <c r="M402" s="185"/>
    </row>
    <row r="403" spans="1:13" ht="12.75">
      <c r="A403" s="192"/>
      <c r="B403" s="191"/>
      <c r="C403" s="191"/>
      <c r="D403" s="191"/>
      <c r="E403" s="191"/>
      <c r="F403" s="191"/>
      <c r="G403" s="191"/>
      <c r="H403" s="191"/>
      <c r="I403" s="184"/>
      <c r="J403" s="184"/>
      <c r="K403" s="191"/>
      <c r="L403" s="191"/>
      <c r="M403" s="185"/>
    </row>
    <row r="404" spans="1:13" ht="12.75">
      <c r="A404" s="192"/>
      <c r="B404" s="191"/>
      <c r="C404" s="191"/>
      <c r="D404" s="191"/>
      <c r="E404" s="191"/>
      <c r="F404" s="191"/>
      <c r="G404" s="191"/>
      <c r="H404" s="191"/>
      <c r="I404" s="184"/>
      <c r="J404" s="184"/>
      <c r="K404" s="191"/>
      <c r="L404" s="191"/>
      <c r="M404" s="185"/>
    </row>
    <row r="405" spans="1:13" ht="12.75">
      <c r="A405" s="192"/>
      <c r="B405" s="191"/>
      <c r="C405" s="191"/>
      <c r="D405" s="191"/>
      <c r="E405" s="191"/>
      <c r="F405" s="191"/>
      <c r="G405" s="191"/>
      <c r="H405" s="191"/>
      <c r="I405" s="184"/>
      <c r="J405" s="184"/>
      <c r="K405" s="191"/>
      <c r="L405" s="191"/>
      <c r="M405" s="185"/>
    </row>
    <row r="406" spans="1:13" ht="12.75">
      <c r="A406" s="192"/>
      <c r="B406" s="191"/>
      <c r="C406" s="191"/>
      <c r="D406" s="191"/>
      <c r="E406" s="191"/>
      <c r="F406" s="191"/>
      <c r="G406" s="191"/>
      <c r="H406" s="191"/>
      <c r="I406" s="184"/>
      <c r="J406" s="184"/>
      <c r="K406" s="191"/>
      <c r="L406" s="191"/>
      <c r="M406" s="185"/>
    </row>
    <row r="407" spans="1:13" ht="12.75">
      <c r="A407" s="192"/>
      <c r="B407" s="191"/>
      <c r="C407" s="191"/>
      <c r="D407" s="191"/>
      <c r="E407" s="191"/>
      <c r="F407" s="191"/>
      <c r="G407" s="191"/>
      <c r="H407" s="191"/>
      <c r="I407" s="184"/>
      <c r="J407" s="184"/>
      <c r="K407" s="191"/>
      <c r="L407" s="191"/>
      <c r="M407" s="185"/>
    </row>
    <row r="408" spans="1:13" ht="12.75">
      <c r="A408" s="192"/>
      <c r="B408" s="191"/>
      <c r="C408" s="191"/>
      <c r="D408" s="191"/>
      <c r="E408" s="191"/>
      <c r="F408" s="191"/>
      <c r="G408" s="191"/>
      <c r="H408" s="191"/>
      <c r="I408" s="184"/>
      <c r="J408" s="184"/>
      <c r="K408" s="191"/>
      <c r="L408" s="191"/>
      <c r="M408" s="185"/>
    </row>
    <row r="409" spans="1:13" ht="12.75">
      <c r="A409" s="192"/>
      <c r="B409" s="191"/>
      <c r="C409" s="191"/>
      <c r="D409" s="191"/>
      <c r="E409" s="191"/>
      <c r="F409" s="191"/>
      <c r="G409" s="191"/>
      <c r="H409" s="191"/>
      <c r="I409" s="184"/>
      <c r="J409" s="184"/>
      <c r="K409" s="191"/>
      <c r="L409" s="191"/>
      <c r="M409" s="185"/>
    </row>
    <row r="410" spans="1:13" ht="12.75">
      <c r="A410" s="192"/>
      <c r="B410" s="191"/>
      <c r="C410" s="191"/>
      <c r="D410" s="191"/>
      <c r="E410" s="191"/>
      <c r="F410" s="191"/>
      <c r="G410" s="191"/>
      <c r="H410" s="191"/>
      <c r="I410" s="184"/>
      <c r="J410" s="184"/>
      <c r="K410" s="191"/>
      <c r="L410" s="191"/>
      <c r="M410" s="185"/>
    </row>
    <row r="411" spans="1:13" ht="12.75">
      <c r="A411" s="192"/>
      <c r="B411" s="191"/>
      <c r="C411" s="191"/>
      <c r="D411" s="191"/>
      <c r="E411" s="191"/>
      <c r="F411" s="191"/>
      <c r="G411" s="191"/>
      <c r="H411" s="191"/>
      <c r="I411" s="184"/>
      <c r="J411" s="184"/>
      <c r="K411" s="191"/>
      <c r="L411" s="191"/>
      <c r="M411" s="185"/>
    </row>
    <row r="412" spans="1:13" ht="12.75">
      <c r="A412" s="192"/>
      <c r="B412" s="191"/>
      <c r="C412" s="191"/>
      <c r="D412" s="191"/>
      <c r="E412" s="191"/>
      <c r="F412" s="191"/>
      <c r="G412" s="191"/>
      <c r="H412" s="191"/>
      <c r="I412" s="184"/>
      <c r="J412" s="184"/>
      <c r="K412" s="191"/>
      <c r="L412" s="191"/>
      <c r="M412" s="185"/>
    </row>
    <row r="413" spans="1:13" ht="12.75">
      <c r="A413" s="192"/>
      <c r="B413" s="191"/>
      <c r="C413" s="191"/>
      <c r="D413" s="191"/>
      <c r="E413" s="191"/>
      <c r="F413" s="191"/>
      <c r="G413" s="191"/>
      <c r="H413" s="191"/>
      <c r="I413" s="184"/>
      <c r="J413" s="184"/>
      <c r="K413" s="191"/>
      <c r="L413" s="191"/>
      <c r="M413" s="185"/>
    </row>
    <row r="414" spans="1:13" ht="12.75">
      <c r="A414" s="192"/>
      <c r="B414" s="191"/>
      <c r="C414" s="191"/>
      <c r="D414" s="191"/>
      <c r="E414" s="191"/>
      <c r="F414" s="191"/>
      <c r="G414" s="191"/>
      <c r="H414" s="191"/>
      <c r="I414" s="184"/>
      <c r="J414" s="184"/>
      <c r="K414" s="191"/>
      <c r="L414" s="191"/>
      <c r="M414" s="185"/>
    </row>
    <row r="415" spans="1:13" ht="12.75">
      <c r="A415" s="192"/>
      <c r="B415" s="191"/>
      <c r="C415" s="191"/>
      <c r="D415" s="191"/>
      <c r="E415" s="191"/>
      <c r="F415" s="191"/>
      <c r="G415" s="191"/>
      <c r="H415" s="191"/>
      <c r="I415" s="184"/>
      <c r="J415" s="184"/>
      <c r="K415" s="191"/>
      <c r="L415" s="191"/>
      <c r="M415" s="185"/>
    </row>
    <row r="416" spans="1:13" ht="12.75">
      <c r="A416" s="192"/>
      <c r="B416" s="191"/>
      <c r="C416" s="191"/>
      <c r="D416" s="191"/>
      <c r="E416" s="191"/>
      <c r="F416" s="191"/>
      <c r="G416" s="191"/>
      <c r="H416" s="191"/>
      <c r="I416" s="184"/>
      <c r="J416" s="184"/>
      <c r="K416" s="191"/>
      <c r="L416" s="191"/>
      <c r="M416" s="185"/>
    </row>
    <row r="417" spans="1:13" ht="12.75">
      <c r="A417" s="192"/>
      <c r="B417" s="191"/>
      <c r="C417" s="191"/>
      <c r="D417" s="191"/>
      <c r="E417" s="191"/>
      <c r="F417" s="191"/>
      <c r="G417" s="191"/>
      <c r="H417" s="191"/>
      <c r="I417" s="184"/>
      <c r="J417" s="184"/>
      <c r="K417" s="191"/>
      <c r="L417" s="191"/>
      <c r="M417" s="185"/>
    </row>
    <row r="418" spans="1:13" ht="12.75">
      <c r="A418" s="192"/>
      <c r="B418" s="191"/>
      <c r="C418" s="191"/>
      <c r="D418" s="191"/>
      <c r="E418" s="191"/>
      <c r="F418" s="191"/>
      <c r="G418" s="191"/>
      <c r="H418" s="191"/>
      <c r="I418" s="184"/>
      <c r="J418" s="184"/>
      <c r="K418" s="191"/>
      <c r="L418" s="191"/>
      <c r="M418" s="185"/>
    </row>
    <row r="419" spans="1:13" ht="12.75">
      <c r="A419" s="192"/>
      <c r="B419" s="191"/>
      <c r="C419" s="191"/>
      <c r="D419" s="191"/>
      <c r="E419" s="191"/>
      <c r="F419" s="191"/>
      <c r="G419" s="191"/>
      <c r="H419" s="191"/>
      <c r="I419" s="184"/>
      <c r="J419" s="184"/>
      <c r="K419" s="191"/>
      <c r="L419" s="191"/>
      <c r="M419" s="185"/>
    </row>
    <row r="420" spans="1:13" ht="12.75">
      <c r="A420" s="192"/>
      <c r="B420" s="191"/>
      <c r="C420" s="191"/>
      <c r="D420" s="191"/>
      <c r="E420" s="191"/>
      <c r="F420" s="191"/>
      <c r="G420" s="191"/>
      <c r="H420" s="191"/>
      <c r="I420" s="184"/>
      <c r="J420" s="184"/>
      <c r="K420" s="191"/>
      <c r="L420" s="191"/>
      <c r="M420" s="185"/>
    </row>
    <row r="421" spans="1:13" ht="12.75">
      <c r="A421" s="192"/>
      <c r="B421" s="191"/>
      <c r="C421" s="191"/>
      <c r="D421" s="191"/>
      <c r="E421" s="191"/>
      <c r="F421" s="191"/>
      <c r="G421" s="191"/>
      <c r="H421" s="191"/>
      <c r="I421" s="184"/>
      <c r="J421" s="184"/>
      <c r="K421" s="191"/>
      <c r="L421" s="191"/>
      <c r="M421" s="185"/>
    </row>
    <row r="422" spans="1:13" ht="12.75">
      <c r="A422" s="192"/>
      <c r="B422" s="191"/>
      <c r="C422" s="191"/>
      <c r="D422" s="191"/>
      <c r="E422" s="191"/>
      <c r="F422" s="191"/>
      <c r="G422" s="191"/>
      <c r="H422" s="191"/>
      <c r="I422" s="184"/>
      <c r="J422" s="184"/>
      <c r="K422" s="191"/>
      <c r="L422" s="191"/>
      <c r="M422" s="185"/>
    </row>
    <row r="423" spans="1:13" ht="12.75">
      <c r="A423" s="192"/>
      <c r="B423" s="191"/>
      <c r="C423" s="191"/>
      <c r="D423" s="191"/>
      <c r="E423" s="191"/>
      <c r="F423" s="191"/>
      <c r="G423" s="191"/>
      <c r="H423" s="191"/>
      <c r="I423" s="184"/>
      <c r="J423" s="184"/>
      <c r="K423" s="191"/>
      <c r="L423" s="191"/>
      <c r="M423" s="185"/>
    </row>
    <row r="424" spans="1:13" ht="12.75">
      <c r="A424" s="192"/>
      <c r="B424" s="191"/>
      <c r="C424" s="191"/>
      <c r="D424" s="191"/>
      <c r="E424" s="191"/>
      <c r="F424" s="191"/>
      <c r="G424" s="191"/>
      <c r="H424" s="191"/>
      <c r="I424" s="184"/>
      <c r="J424" s="184"/>
      <c r="K424" s="191"/>
      <c r="L424" s="191"/>
      <c r="M424" s="185"/>
    </row>
    <row r="425" spans="1:13" ht="12.75">
      <c r="A425" s="192"/>
      <c r="B425" s="191"/>
      <c r="C425" s="191"/>
      <c r="D425" s="191"/>
      <c r="E425" s="191"/>
      <c r="F425" s="191"/>
      <c r="G425" s="191"/>
      <c r="H425" s="191"/>
      <c r="I425" s="184"/>
      <c r="J425" s="184"/>
      <c r="K425" s="191"/>
      <c r="L425" s="191"/>
      <c r="M425" s="185"/>
    </row>
    <row r="426" spans="1:13" ht="12.75">
      <c r="A426" s="192"/>
      <c r="B426" s="191"/>
      <c r="C426" s="191"/>
      <c r="D426" s="191"/>
      <c r="E426" s="191"/>
      <c r="F426" s="191"/>
      <c r="G426" s="191"/>
      <c r="H426" s="191"/>
      <c r="I426" s="184"/>
      <c r="J426" s="184"/>
      <c r="K426" s="191"/>
      <c r="L426" s="191"/>
      <c r="M426" s="185"/>
    </row>
    <row r="427" spans="1:13" ht="12.75">
      <c r="A427" s="192"/>
      <c r="B427" s="191"/>
      <c r="C427" s="191"/>
      <c r="D427" s="191"/>
      <c r="E427" s="191"/>
      <c r="F427" s="191"/>
      <c r="G427" s="191"/>
      <c r="H427" s="191"/>
      <c r="I427" s="184"/>
      <c r="J427" s="184"/>
      <c r="K427" s="191"/>
      <c r="L427" s="191"/>
      <c r="M427" s="185"/>
    </row>
    <row r="428" spans="1:13" ht="12.75">
      <c r="A428" s="192"/>
      <c r="B428" s="191"/>
      <c r="C428" s="191"/>
      <c r="D428" s="191"/>
      <c r="E428" s="191"/>
      <c r="F428" s="191"/>
      <c r="G428" s="191"/>
      <c r="H428" s="191"/>
      <c r="I428" s="184"/>
      <c r="J428" s="184"/>
      <c r="K428" s="191"/>
      <c r="L428" s="191"/>
      <c r="M428" s="185"/>
    </row>
    <row r="429" spans="1:13" ht="12.75">
      <c r="A429" s="192"/>
      <c r="B429" s="191"/>
      <c r="C429" s="191"/>
      <c r="D429" s="191"/>
      <c r="E429" s="191"/>
      <c r="F429" s="191"/>
      <c r="G429" s="191"/>
      <c r="H429" s="191"/>
      <c r="I429" s="184"/>
      <c r="J429" s="184"/>
      <c r="K429" s="191"/>
      <c r="L429" s="191"/>
      <c r="M429" s="185"/>
    </row>
    <row r="430" spans="1:13" ht="12.75">
      <c r="A430" s="192"/>
      <c r="B430" s="191"/>
      <c r="C430" s="191"/>
      <c r="D430" s="191"/>
      <c r="E430" s="191"/>
      <c r="F430" s="191"/>
      <c r="G430" s="191"/>
      <c r="H430" s="191"/>
      <c r="I430" s="184"/>
      <c r="J430" s="184"/>
      <c r="K430" s="191"/>
      <c r="L430" s="191"/>
      <c r="M430" s="185"/>
    </row>
    <row r="431" spans="1:13" ht="12.75">
      <c r="A431" s="192"/>
      <c r="B431" s="191"/>
      <c r="C431" s="191"/>
      <c r="D431" s="191"/>
      <c r="E431" s="191"/>
      <c r="F431" s="191"/>
      <c r="G431" s="191"/>
      <c r="H431" s="191"/>
      <c r="I431" s="184"/>
      <c r="J431" s="184"/>
      <c r="K431" s="191"/>
      <c r="L431" s="191"/>
      <c r="M431" s="185"/>
    </row>
    <row r="432" spans="1:13" ht="12.75">
      <c r="A432" s="192"/>
      <c r="B432" s="191"/>
      <c r="C432" s="191"/>
      <c r="D432" s="191"/>
      <c r="E432" s="191"/>
      <c r="F432" s="191"/>
      <c r="G432" s="191"/>
      <c r="H432" s="191"/>
      <c r="I432" s="184"/>
      <c r="J432" s="184"/>
      <c r="K432" s="191"/>
      <c r="L432" s="191"/>
      <c r="M432" s="185"/>
    </row>
    <row r="433" spans="1:13" ht="12.75">
      <c r="A433" s="192"/>
      <c r="B433" s="191"/>
      <c r="C433" s="191"/>
      <c r="D433" s="191"/>
      <c r="E433" s="191"/>
      <c r="F433" s="191"/>
      <c r="G433" s="191"/>
      <c r="H433" s="191"/>
      <c r="I433" s="184"/>
      <c r="J433" s="184"/>
      <c r="K433" s="191"/>
      <c r="L433" s="191"/>
      <c r="M433" s="185"/>
    </row>
    <row r="434" spans="1:13" ht="12.75">
      <c r="A434" s="192"/>
      <c r="B434" s="191"/>
      <c r="C434" s="191"/>
      <c r="D434" s="191"/>
      <c r="E434" s="191"/>
      <c r="F434" s="191"/>
      <c r="G434" s="191"/>
      <c r="H434" s="191"/>
      <c r="I434" s="184"/>
      <c r="J434" s="184"/>
      <c r="K434" s="191"/>
      <c r="L434" s="191"/>
      <c r="M434" s="185"/>
    </row>
    <row r="435" spans="1:13" ht="12.75">
      <c r="A435" s="192"/>
      <c r="B435" s="191"/>
      <c r="C435" s="191"/>
      <c r="D435" s="191"/>
      <c r="E435" s="191"/>
      <c r="F435" s="191"/>
      <c r="G435" s="191"/>
      <c r="H435" s="191"/>
      <c r="I435" s="184"/>
      <c r="J435" s="184"/>
      <c r="K435" s="191"/>
      <c r="L435" s="191"/>
      <c r="M435" s="185"/>
    </row>
    <row r="436" spans="1:13" ht="12.75">
      <c r="A436" s="192"/>
      <c r="B436" s="191"/>
      <c r="C436" s="191"/>
      <c r="D436" s="191"/>
      <c r="E436" s="191"/>
      <c r="F436" s="191"/>
      <c r="G436" s="191"/>
      <c r="H436" s="191"/>
      <c r="I436" s="184"/>
      <c r="J436" s="184"/>
      <c r="K436" s="191"/>
      <c r="L436" s="191"/>
      <c r="M436" s="185"/>
    </row>
    <row r="437" spans="1:13" ht="12.75">
      <c r="A437" s="192"/>
      <c r="B437" s="191"/>
      <c r="C437" s="191"/>
      <c r="D437" s="191"/>
      <c r="E437" s="191"/>
      <c r="F437" s="191"/>
      <c r="G437" s="191"/>
      <c r="H437" s="191"/>
      <c r="I437" s="184"/>
      <c r="J437" s="184"/>
      <c r="K437" s="191"/>
      <c r="L437" s="191"/>
      <c r="M437" s="185"/>
    </row>
    <row r="438" spans="1:13" ht="12.75">
      <c r="A438" s="192"/>
      <c r="B438" s="191"/>
      <c r="C438" s="191"/>
      <c r="D438" s="191"/>
      <c r="E438" s="191"/>
      <c r="F438" s="191"/>
      <c r="G438" s="191"/>
      <c r="H438" s="191"/>
      <c r="I438" s="184"/>
      <c r="J438" s="184"/>
      <c r="K438" s="191"/>
      <c r="L438" s="191"/>
      <c r="M438" s="185"/>
    </row>
    <row r="439" spans="1:13" ht="12.75">
      <c r="A439" s="192"/>
      <c r="B439" s="191"/>
      <c r="C439" s="191"/>
      <c r="D439" s="191"/>
      <c r="E439" s="191"/>
      <c r="F439" s="191"/>
      <c r="G439" s="191"/>
      <c r="H439" s="191"/>
      <c r="I439" s="184"/>
      <c r="J439" s="184"/>
      <c r="K439" s="191"/>
      <c r="L439" s="191"/>
      <c r="M439" s="185"/>
    </row>
    <row r="440" spans="1:13" ht="12.75">
      <c r="A440" s="192"/>
      <c r="B440" s="191"/>
      <c r="C440" s="191"/>
      <c r="D440" s="191"/>
      <c r="E440" s="191"/>
      <c r="F440" s="191"/>
      <c r="G440" s="191"/>
      <c r="H440" s="191"/>
      <c r="I440" s="184"/>
      <c r="J440" s="184"/>
      <c r="K440" s="191"/>
      <c r="L440" s="191"/>
      <c r="M440" s="185"/>
    </row>
    <row r="441" spans="1:13" ht="12.75">
      <c r="A441" s="192"/>
      <c r="B441" s="191"/>
      <c r="C441" s="191"/>
      <c r="D441" s="191"/>
      <c r="E441" s="191"/>
      <c r="F441" s="191"/>
      <c r="G441" s="191"/>
      <c r="H441" s="191"/>
      <c r="I441" s="184"/>
      <c r="J441" s="184"/>
      <c r="K441" s="191"/>
      <c r="L441" s="191"/>
      <c r="M441" s="185"/>
    </row>
    <row r="442" spans="1:13" ht="12.75">
      <c r="A442" s="192"/>
      <c r="B442" s="191"/>
      <c r="C442" s="191"/>
      <c r="D442" s="191"/>
      <c r="E442" s="191"/>
      <c r="F442" s="191"/>
      <c r="G442" s="191"/>
      <c r="H442" s="191"/>
      <c r="I442" s="184"/>
      <c r="J442" s="184"/>
      <c r="K442" s="191"/>
      <c r="L442" s="191"/>
      <c r="M442" s="185"/>
    </row>
    <row r="443" spans="1:13" ht="12.75">
      <c r="A443" s="192"/>
      <c r="B443" s="191"/>
      <c r="C443" s="191"/>
      <c r="D443" s="191"/>
      <c r="E443" s="191"/>
      <c r="F443" s="191"/>
      <c r="G443" s="191"/>
      <c r="H443" s="191"/>
      <c r="I443" s="184"/>
      <c r="J443" s="184"/>
      <c r="K443" s="191"/>
      <c r="L443" s="191"/>
      <c r="M443" s="185"/>
    </row>
    <row r="444" spans="1:13" ht="12.75">
      <c r="A444" s="192"/>
      <c r="B444" s="191"/>
      <c r="C444" s="191"/>
      <c r="D444" s="191"/>
      <c r="E444" s="191"/>
      <c r="F444" s="191"/>
      <c r="G444" s="191"/>
      <c r="H444" s="191"/>
      <c r="I444" s="184"/>
      <c r="J444" s="184"/>
      <c r="K444" s="191"/>
      <c r="L444" s="191"/>
      <c r="M444" s="185"/>
    </row>
    <row r="445" spans="1:13" ht="12.75">
      <c r="A445" s="192"/>
      <c r="B445" s="191"/>
      <c r="C445" s="191"/>
      <c r="D445" s="191"/>
      <c r="E445" s="191"/>
      <c r="F445" s="191"/>
      <c r="G445" s="191"/>
      <c r="H445" s="191"/>
      <c r="I445" s="184"/>
      <c r="J445" s="184"/>
      <c r="K445" s="191"/>
      <c r="L445" s="191"/>
      <c r="M445" s="185"/>
    </row>
    <row r="446" spans="1:13" ht="12.75">
      <c r="A446" s="192"/>
      <c r="B446" s="191"/>
      <c r="C446" s="191"/>
      <c r="D446" s="191"/>
      <c r="E446" s="191"/>
      <c r="F446" s="191"/>
      <c r="G446" s="191"/>
      <c r="H446" s="191"/>
      <c r="I446" s="184"/>
      <c r="J446" s="184"/>
      <c r="K446" s="191"/>
      <c r="L446" s="191"/>
      <c r="M446" s="185"/>
    </row>
    <row r="447" spans="1:13" ht="12.75">
      <c r="A447" s="192"/>
      <c r="B447" s="191"/>
      <c r="C447" s="191"/>
      <c r="D447" s="191"/>
      <c r="E447" s="191"/>
      <c r="F447" s="191"/>
      <c r="G447" s="191"/>
      <c r="H447" s="191"/>
      <c r="I447" s="184"/>
      <c r="J447" s="184"/>
      <c r="K447" s="191"/>
      <c r="L447" s="191"/>
      <c r="M447" s="185"/>
    </row>
    <row r="448" spans="1:13" ht="12.75">
      <c r="A448" s="192"/>
      <c r="B448" s="191"/>
      <c r="C448" s="191"/>
      <c r="D448" s="191"/>
      <c r="E448" s="191"/>
      <c r="F448" s="191"/>
      <c r="G448" s="191"/>
      <c r="H448" s="191"/>
      <c r="I448" s="184"/>
      <c r="J448" s="184"/>
      <c r="K448" s="191"/>
      <c r="L448" s="191"/>
      <c r="M448" s="185"/>
    </row>
    <row r="449" spans="1:13" ht="12.75">
      <c r="A449" s="192"/>
      <c r="B449" s="191"/>
      <c r="C449" s="191"/>
      <c r="D449" s="191"/>
      <c r="E449" s="191"/>
      <c r="F449" s="191"/>
      <c r="G449" s="191"/>
      <c r="H449" s="191"/>
      <c r="I449" s="184"/>
      <c r="J449" s="184"/>
      <c r="K449" s="191"/>
      <c r="L449" s="191"/>
      <c r="M449" s="185"/>
    </row>
    <row r="450" spans="1:13" ht="12.75">
      <c r="A450" s="192"/>
      <c r="B450" s="191"/>
      <c r="C450" s="191"/>
      <c r="D450" s="191"/>
      <c r="E450" s="191"/>
      <c r="F450" s="191"/>
      <c r="G450" s="191"/>
      <c r="H450" s="191"/>
      <c r="I450" s="184"/>
      <c r="J450" s="184"/>
      <c r="K450" s="191"/>
      <c r="L450" s="191"/>
      <c r="M450" s="185"/>
    </row>
    <row r="451" spans="1:13" ht="12.75">
      <c r="A451" s="192"/>
      <c r="B451" s="191"/>
      <c r="C451" s="191"/>
      <c r="D451" s="191"/>
      <c r="E451" s="191"/>
      <c r="F451" s="191"/>
      <c r="G451" s="191"/>
      <c r="H451" s="191"/>
      <c r="I451" s="184"/>
      <c r="J451" s="184"/>
      <c r="K451" s="191"/>
      <c r="L451" s="191"/>
      <c r="M451" s="185"/>
    </row>
    <row r="452" spans="1:13" ht="12.75">
      <c r="A452" s="192"/>
      <c r="B452" s="191"/>
      <c r="C452" s="191"/>
      <c r="D452" s="191"/>
      <c r="E452" s="191"/>
      <c r="F452" s="191"/>
      <c r="G452" s="191"/>
      <c r="H452" s="191"/>
      <c r="I452" s="184"/>
      <c r="J452" s="184"/>
      <c r="K452" s="191"/>
      <c r="L452" s="191"/>
      <c r="M452" s="185"/>
    </row>
    <row r="453" spans="1:13" ht="12.75">
      <c r="A453" s="192"/>
      <c r="B453" s="191"/>
      <c r="C453" s="191"/>
      <c r="D453" s="191"/>
      <c r="E453" s="191"/>
      <c r="F453" s="191"/>
      <c r="G453" s="191"/>
      <c r="H453" s="191"/>
      <c r="I453" s="184"/>
      <c r="J453" s="184"/>
      <c r="K453" s="191"/>
      <c r="L453" s="191"/>
      <c r="M453" s="185"/>
    </row>
    <row r="454" spans="1:13" ht="12.75">
      <c r="A454" s="192"/>
      <c r="B454" s="191"/>
      <c r="C454" s="191"/>
      <c r="D454" s="191"/>
      <c r="E454" s="191"/>
      <c r="F454" s="191"/>
      <c r="G454" s="191"/>
      <c r="H454" s="191"/>
      <c r="I454" s="184"/>
      <c r="J454" s="184"/>
      <c r="K454" s="191"/>
      <c r="L454" s="191"/>
      <c r="M454" s="185"/>
    </row>
    <row r="455" spans="1:13" ht="12.75">
      <c r="A455" s="192"/>
      <c r="B455" s="191"/>
      <c r="C455" s="191"/>
      <c r="D455" s="191"/>
      <c r="E455" s="191"/>
      <c r="F455" s="191"/>
      <c r="G455" s="191"/>
      <c r="H455" s="191"/>
      <c r="I455" s="184"/>
      <c r="J455" s="184"/>
      <c r="K455" s="191"/>
      <c r="L455" s="191"/>
      <c r="M455" s="185"/>
    </row>
    <row r="456" spans="1:13" ht="12.75">
      <c r="A456" s="192"/>
      <c r="B456" s="191"/>
      <c r="C456" s="191"/>
      <c r="D456" s="191"/>
      <c r="E456" s="191"/>
      <c r="F456" s="191"/>
      <c r="G456" s="191"/>
      <c r="H456" s="191"/>
      <c r="I456" s="184"/>
      <c r="J456" s="184"/>
      <c r="K456" s="191"/>
      <c r="L456" s="191"/>
      <c r="M456" s="185"/>
    </row>
    <row r="457" spans="1:13" ht="12.75">
      <c r="A457" s="192"/>
      <c r="B457" s="191"/>
      <c r="C457" s="191"/>
      <c r="D457" s="191"/>
      <c r="E457" s="191"/>
      <c r="F457" s="191"/>
      <c r="G457" s="191"/>
      <c r="H457" s="191"/>
      <c r="I457" s="184"/>
      <c r="J457" s="184"/>
      <c r="K457" s="191"/>
      <c r="L457" s="191"/>
      <c r="M457" s="185"/>
    </row>
    <row r="458" spans="1:13" ht="12.75">
      <c r="A458" s="192"/>
      <c r="B458" s="191"/>
      <c r="C458" s="191"/>
      <c r="D458" s="191"/>
      <c r="E458" s="191"/>
      <c r="F458" s="191"/>
      <c r="G458" s="191"/>
      <c r="H458" s="191"/>
      <c r="I458" s="184"/>
      <c r="J458" s="184"/>
      <c r="K458" s="191"/>
      <c r="L458" s="191"/>
      <c r="M458" s="185"/>
    </row>
    <row r="459" spans="1:13" ht="12.75">
      <c r="A459" s="192"/>
      <c r="B459" s="191"/>
      <c r="C459" s="191"/>
      <c r="D459" s="191"/>
      <c r="E459" s="191"/>
      <c r="F459" s="191"/>
      <c r="G459" s="191"/>
      <c r="H459" s="191"/>
      <c r="I459" s="184"/>
      <c r="J459" s="184"/>
      <c r="K459" s="191"/>
      <c r="L459" s="191"/>
      <c r="M459" s="185"/>
    </row>
    <row r="460" spans="1:13" ht="12.75">
      <c r="A460" s="192"/>
      <c r="B460" s="191"/>
      <c r="C460" s="191"/>
      <c r="D460" s="191"/>
      <c r="E460" s="191"/>
      <c r="F460" s="191"/>
      <c r="G460" s="191"/>
      <c r="H460" s="191"/>
      <c r="I460" s="184"/>
      <c r="J460" s="184"/>
      <c r="K460" s="191"/>
      <c r="L460" s="191"/>
      <c r="M460" s="185"/>
    </row>
    <row r="461" spans="1:13" ht="12.75">
      <c r="A461" s="192"/>
      <c r="B461" s="191"/>
      <c r="C461" s="191"/>
      <c r="D461" s="191"/>
      <c r="E461" s="191"/>
      <c r="F461" s="191"/>
      <c r="G461" s="191"/>
      <c r="H461" s="191"/>
      <c r="I461" s="184"/>
      <c r="J461" s="184"/>
      <c r="K461" s="191"/>
      <c r="L461" s="191"/>
      <c r="M461" s="185"/>
    </row>
    <row r="462" spans="1:13" ht="12.75">
      <c r="A462" s="192"/>
      <c r="B462" s="191"/>
      <c r="C462" s="191"/>
      <c r="D462" s="191"/>
      <c r="E462" s="191"/>
      <c r="F462" s="191"/>
      <c r="G462" s="191"/>
      <c r="H462" s="191"/>
      <c r="I462" s="184"/>
      <c r="J462" s="184"/>
      <c r="K462" s="191"/>
      <c r="L462" s="191"/>
      <c r="M462" s="185"/>
    </row>
    <row r="463" spans="1:13" ht="12.75">
      <c r="A463" s="192"/>
      <c r="B463" s="191"/>
      <c r="C463" s="191"/>
      <c r="D463" s="191"/>
      <c r="E463" s="191"/>
      <c r="F463" s="191"/>
      <c r="G463" s="191"/>
      <c r="H463" s="191"/>
      <c r="I463" s="184"/>
      <c r="J463" s="184"/>
      <c r="K463" s="191"/>
      <c r="L463" s="191"/>
      <c r="M463" s="185"/>
    </row>
    <row r="464" spans="1:13" ht="12.75">
      <c r="A464" s="192"/>
      <c r="B464" s="191"/>
      <c r="C464" s="191"/>
      <c r="D464" s="191"/>
      <c r="E464" s="191"/>
      <c r="F464" s="191"/>
      <c r="G464" s="191"/>
      <c r="H464" s="191"/>
      <c r="I464" s="184"/>
      <c r="J464" s="184"/>
      <c r="K464" s="191"/>
      <c r="L464" s="191"/>
      <c r="M464" s="185"/>
    </row>
    <row r="465" spans="1:13" ht="12.75">
      <c r="A465" s="192"/>
      <c r="B465" s="191"/>
      <c r="C465" s="191"/>
      <c r="D465" s="191"/>
      <c r="E465" s="191"/>
      <c r="F465" s="191"/>
      <c r="G465" s="191"/>
      <c r="H465" s="191"/>
      <c r="I465" s="184"/>
      <c r="J465" s="184"/>
      <c r="K465" s="191"/>
      <c r="L465" s="191"/>
      <c r="M465" s="185"/>
    </row>
    <row r="466" spans="1:13" ht="12.75">
      <c r="A466" s="192"/>
      <c r="B466" s="191"/>
      <c r="C466" s="191"/>
      <c r="D466" s="191"/>
      <c r="E466" s="191"/>
      <c r="F466" s="191"/>
      <c r="G466" s="191"/>
      <c r="H466" s="191"/>
      <c r="I466" s="184"/>
      <c r="J466" s="184"/>
      <c r="K466" s="191"/>
      <c r="L466" s="191"/>
      <c r="M466" s="185"/>
    </row>
    <row r="467" spans="1:13" ht="12.75">
      <c r="A467" s="192"/>
      <c r="B467" s="191"/>
      <c r="C467" s="191"/>
      <c r="D467" s="191"/>
      <c r="E467" s="191"/>
      <c r="F467" s="191"/>
      <c r="G467" s="191"/>
      <c r="H467" s="191"/>
      <c r="I467" s="184"/>
      <c r="J467" s="184"/>
      <c r="K467" s="191"/>
      <c r="L467" s="191"/>
      <c r="M467" s="185"/>
    </row>
    <row r="468" spans="1:13" ht="12.75">
      <c r="A468" s="192"/>
      <c r="B468" s="191"/>
      <c r="C468" s="191"/>
      <c r="D468" s="191"/>
      <c r="E468" s="191"/>
      <c r="F468" s="191"/>
      <c r="G468" s="191"/>
      <c r="H468" s="191"/>
      <c r="I468" s="184"/>
      <c r="J468" s="184"/>
      <c r="K468" s="191"/>
      <c r="L468" s="191"/>
      <c r="M468" s="185"/>
    </row>
    <row r="469" spans="1:13" ht="12.75">
      <c r="A469" s="192"/>
      <c r="B469" s="191"/>
      <c r="C469" s="191"/>
      <c r="D469" s="191"/>
      <c r="E469" s="191"/>
      <c r="F469" s="191"/>
      <c r="G469" s="191"/>
      <c r="H469" s="191"/>
      <c r="I469" s="184"/>
      <c r="J469" s="184"/>
      <c r="K469" s="191"/>
      <c r="L469" s="191"/>
      <c r="M469" s="185"/>
    </row>
    <row r="470" spans="1:13" ht="12.75">
      <c r="A470" s="192"/>
      <c r="B470" s="191"/>
      <c r="C470" s="191"/>
      <c r="D470" s="191"/>
      <c r="E470" s="191"/>
      <c r="F470" s="191"/>
      <c r="G470" s="191"/>
      <c r="H470" s="191"/>
      <c r="I470" s="184"/>
      <c r="J470" s="184"/>
      <c r="K470" s="191"/>
      <c r="L470" s="191"/>
      <c r="M470" s="185"/>
    </row>
    <row r="471" spans="1:13" ht="12.75">
      <c r="A471" s="192"/>
      <c r="B471" s="191"/>
      <c r="C471" s="191"/>
      <c r="D471" s="191"/>
      <c r="E471" s="191"/>
      <c r="F471" s="191"/>
      <c r="G471" s="191"/>
      <c r="H471" s="191"/>
      <c r="I471" s="184"/>
      <c r="J471" s="184"/>
      <c r="K471" s="191"/>
      <c r="L471" s="191"/>
      <c r="M471" s="185"/>
    </row>
    <row r="472" spans="1:13" ht="12.75">
      <c r="A472" s="192"/>
      <c r="B472" s="191"/>
      <c r="C472" s="191"/>
      <c r="D472" s="191"/>
      <c r="E472" s="191"/>
      <c r="F472" s="191"/>
      <c r="G472" s="191"/>
      <c r="H472" s="191"/>
      <c r="I472" s="184"/>
      <c r="J472" s="184"/>
      <c r="K472" s="191"/>
      <c r="L472" s="191"/>
      <c r="M472" s="185"/>
    </row>
    <row r="473" spans="1:13" ht="12.75">
      <c r="A473" s="192"/>
      <c r="B473" s="191"/>
      <c r="C473" s="191"/>
      <c r="D473" s="191"/>
      <c r="E473" s="191"/>
      <c r="F473" s="191"/>
      <c r="G473" s="191"/>
      <c r="H473" s="191"/>
      <c r="I473" s="184"/>
      <c r="J473" s="184"/>
      <c r="K473" s="191"/>
      <c r="L473" s="191"/>
      <c r="M473" s="185"/>
    </row>
    <row r="474" spans="1:13" ht="12.75">
      <c r="A474" s="192"/>
      <c r="B474" s="191"/>
      <c r="C474" s="191"/>
      <c r="D474" s="191"/>
      <c r="E474" s="191"/>
      <c r="F474" s="191"/>
      <c r="G474" s="191"/>
      <c r="H474" s="191"/>
      <c r="I474" s="184"/>
      <c r="J474" s="184"/>
      <c r="K474" s="191"/>
      <c r="L474" s="191"/>
      <c r="M474" s="185"/>
    </row>
    <row r="475" spans="1:13" ht="12.75">
      <c r="A475" s="192"/>
      <c r="B475" s="191"/>
      <c r="C475" s="191"/>
      <c r="D475" s="191"/>
      <c r="E475" s="191"/>
      <c r="F475" s="191"/>
      <c r="G475" s="191"/>
      <c r="H475" s="191"/>
      <c r="I475" s="184"/>
      <c r="J475" s="184"/>
      <c r="K475" s="191"/>
      <c r="L475" s="191"/>
      <c r="M475" s="185"/>
    </row>
    <row r="476" spans="1:13" ht="12.75">
      <c r="A476" s="192"/>
      <c r="B476" s="191"/>
      <c r="C476" s="191"/>
      <c r="D476" s="191"/>
      <c r="E476" s="191"/>
      <c r="F476" s="191"/>
      <c r="G476" s="191"/>
      <c r="H476" s="191"/>
      <c r="I476" s="184"/>
      <c r="J476" s="184"/>
      <c r="K476" s="191"/>
      <c r="L476" s="191"/>
      <c r="M476" s="185"/>
    </row>
    <row r="477" spans="1:13" ht="12.75">
      <c r="A477" s="192"/>
      <c r="B477" s="191"/>
      <c r="C477" s="191"/>
      <c r="D477" s="191"/>
      <c r="E477" s="191"/>
      <c r="F477" s="191"/>
      <c r="G477" s="191"/>
      <c r="H477" s="191"/>
      <c r="I477" s="184"/>
      <c r="J477" s="184"/>
      <c r="K477" s="191"/>
      <c r="L477" s="191"/>
      <c r="M477" s="185"/>
    </row>
    <row r="478" spans="1:13" ht="12.75">
      <c r="A478" s="192"/>
      <c r="B478" s="191"/>
      <c r="C478" s="191"/>
      <c r="D478" s="191"/>
      <c r="E478" s="191"/>
      <c r="F478" s="191"/>
      <c r="G478" s="191"/>
      <c r="H478" s="191"/>
      <c r="I478" s="184"/>
      <c r="J478" s="184"/>
      <c r="K478" s="191"/>
      <c r="L478" s="191"/>
      <c r="M478" s="185"/>
    </row>
    <row r="479" spans="1:13" ht="12.75">
      <c r="A479" s="192"/>
      <c r="B479" s="191"/>
      <c r="C479" s="191"/>
      <c r="D479" s="191"/>
      <c r="E479" s="191"/>
      <c r="F479" s="191"/>
      <c r="G479" s="191"/>
      <c r="H479" s="191"/>
      <c r="I479" s="184"/>
      <c r="J479" s="184"/>
      <c r="K479" s="191"/>
      <c r="L479" s="191"/>
      <c r="M479" s="185"/>
    </row>
  </sheetData>
  <sheetProtection selectLockedCells="1" selectUnlockedCells="1"/>
  <mergeCells count="21">
    <mergeCell ref="A3:J3"/>
    <mergeCell ref="A4:J4"/>
    <mergeCell ref="A5:J5"/>
    <mergeCell ref="A6:J6"/>
    <mergeCell ref="A7:J7"/>
    <mergeCell ref="A8:J8"/>
    <mergeCell ref="A9:J9"/>
    <mergeCell ref="A10:J10"/>
    <mergeCell ref="A11:J11"/>
    <mergeCell ref="A12:J12"/>
    <mergeCell ref="A14:M15"/>
    <mergeCell ref="A17:A18"/>
    <mergeCell ref="B17:B18"/>
    <mergeCell ref="C17:C18"/>
    <mergeCell ref="D17:D18"/>
    <mergeCell ref="E17:E18"/>
    <mergeCell ref="F17:F18"/>
    <mergeCell ref="I17:I18"/>
    <mergeCell ref="J17:J18"/>
    <mergeCell ref="K17:L17"/>
    <mergeCell ref="M17:M18"/>
  </mergeCells>
  <dataValidations count="10">
    <dataValidation type="list" allowBlank="1" showErrorMessage="1" error="The entry you have entered is not valid" sqref="B352:B479">
      <formula1>Industry.Equities</formula1>
      <formula2>0</formula2>
    </dataValidation>
    <dataValidation type="list" allowBlank="1" showErrorMessage="1" error="The entry you have entered is not valid" sqref="A19:A479">
      <formula1>Fund</formula1>
      <formula2>0</formula2>
    </dataValidation>
    <dataValidation type="list" allowBlank="1" showErrorMessage="1" error="The entry you have entered is not valid" sqref="F19:F479">
      <formula1>Listing1</formula1>
      <formula2>0</formula2>
    </dataValidation>
    <dataValidation type="list" allowBlank="1" showErrorMessage="1" error="The entry you have entered is not valid" sqref="C19:C479">
      <formula1>Debt</formula1>
      <formula2>0</formula2>
    </dataValidation>
    <dataValidation type="list" allowBlank="1" showErrorMessage="1" error="The entry you have entered is not valid" sqref="D19:D479">
      <formula1>Country2</formula1>
      <formula2>0</formula2>
    </dataValidation>
    <dataValidation type="list" allowBlank="1" showErrorMessage="1" error="The entry you have entered is not valid" sqref="E19:E479">
      <formula1>Industry.Debt</formula1>
      <formula2>0</formula2>
    </dataValidation>
    <dataValidation type="list" allowBlank="1" showErrorMessage="1" error="The entry you have entered is not valid" sqref="G19:G479">
      <formula1>currency</formula1>
      <formula2>0</formula2>
    </dataValidation>
    <dataValidation type="list" allowBlank="1" showErrorMessage="1" error="The entry you have entered is not valid" sqref="H19:H479">
      <formula1>Coupon</formula1>
      <formula2>0</formula2>
    </dataValidation>
    <dataValidation type="list" allowBlank="1" showErrorMessage="1" error="The entry you have entered is not valid" sqref="K19:K479">
      <formula1>CreditRating</formula1>
      <formula2>0</formula2>
    </dataValidation>
    <dataValidation type="list" allowBlank="1" showErrorMessage="1" error="The entry you have entered is not valid" sqref="L19:L479">
      <formula1>CreditRatingAgency</formula1>
      <formula2>0</formula2>
    </dataValidation>
  </dataValidations>
  <printOptions/>
  <pageMargins left="0.3" right="0.2298611111111111" top="0.4097222222222222" bottom="0.5798611111111112" header="0.5118055555555555" footer="0.2"/>
  <pageSetup horizontalDpi="300" verticalDpi="300" orientation="landscape" paperSize="9" scale="50"/>
  <headerFooter alignWithMargins="0">
    <oddFooter>&amp;L&amp;"Calibri,Regular"&amp;12&amp;D  &amp;T&amp;C&amp;"Calibri,Regular"&amp;12Page &amp;P of &amp;N&amp;R&amp;"Calibri,Regular"&amp;14&amp;F
&amp;A</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145"/>
  <sheetViews>
    <sheetView showGridLines="0" zoomScale="85" zoomScaleNormal="85" workbookViewId="0" topLeftCell="A1">
      <selection activeCell="E9" sqref="E9"/>
    </sheetView>
  </sheetViews>
  <sheetFormatPr defaultColWidth="9.140625" defaultRowHeight="12.75"/>
  <cols>
    <col min="1" max="1" width="9.140625" style="193" customWidth="1"/>
    <col min="2" max="2" width="15.8515625" style="193" customWidth="1"/>
    <col min="3" max="3" width="20.8515625" style="193" customWidth="1"/>
    <col min="4" max="4" width="23.8515625" style="193" customWidth="1"/>
    <col min="5" max="5" width="20.8515625" style="193" customWidth="1"/>
    <col min="6" max="6" width="15.8515625" style="194" customWidth="1"/>
    <col min="7" max="7" width="15.8515625" style="193" customWidth="1"/>
    <col min="8" max="8" width="17.57421875" style="193" customWidth="1"/>
    <col min="9" max="9" width="20.8515625" style="193" customWidth="1"/>
    <col min="10" max="10" width="20.8515625" style="194" customWidth="1"/>
    <col min="11" max="11" width="15.8515625" style="194" customWidth="1"/>
    <col min="12" max="16384" width="9.140625" style="149" customWidth="1"/>
  </cols>
  <sheetData>
    <row r="1" spans="1:11" ht="12.75">
      <c r="A1" s="150"/>
      <c r="B1" s="150"/>
      <c r="C1" s="150"/>
      <c r="D1" s="150"/>
      <c r="E1" s="150"/>
      <c r="F1" s="150"/>
      <c r="G1" s="150"/>
      <c r="H1" s="150"/>
      <c r="I1" s="150"/>
      <c r="J1" s="150"/>
      <c r="K1" s="150"/>
    </row>
    <row r="2" spans="1:11" ht="12.75">
      <c r="A2" s="116" t="s">
        <v>914</v>
      </c>
      <c r="B2" s="117"/>
      <c r="C2" s="117"/>
      <c r="D2" s="117"/>
      <c r="E2" s="117"/>
      <c r="F2" s="117"/>
      <c r="G2" s="117"/>
      <c r="H2" s="117"/>
      <c r="I2" s="117"/>
      <c r="J2" s="151"/>
      <c r="K2" s="150"/>
    </row>
    <row r="3" spans="1:11" ht="14.25" customHeight="1">
      <c r="A3" s="152" t="s">
        <v>915</v>
      </c>
      <c r="B3" s="152"/>
      <c r="C3" s="152"/>
      <c r="D3" s="152"/>
      <c r="E3" s="152"/>
      <c r="F3" s="152"/>
      <c r="G3" s="152"/>
      <c r="H3" s="152"/>
      <c r="I3" s="152"/>
      <c r="J3" s="152"/>
      <c r="K3" s="153"/>
    </row>
    <row r="4" spans="1:11" ht="14.25" customHeight="1">
      <c r="A4" s="154" t="s">
        <v>916</v>
      </c>
      <c r="B4" s="154"/>
      <c r="C4" s="154"/>
      <c r="D4" s="154"/>
      <c r="E4" s="154"/>
      <c r="F4" s="154"/>
      <c r="G4" s="154"/>
      <c r="H4" s="154"/>
      <c r="I4" s="154"/>
      <c r="J4" s="154"/>
      <c r="K4" s="155"/>
    </row>
    <row r="5" spans="1:11" ht="14.25" customHeight="1">
      <c r="A5" s="152" t="s">
        <v>917</v>
      </c>
      <c r="B5" s="152"/>
      <c r="C5" s="152"/>
      <c r="D5" s="152"/>
      <c r="E5" s="152"/>
      <c r="F5" s="152"/>
      <c r="G5" s="152"/>
      <c r="H5" s="152"/>
      <c r="I5" s="152"/>
      <c r="J5" s="152"/>
      <c r="K5" s="155"/>
    </row>
    <row r="6" spans="1:11" ht="14.25" customHeight="1">
      <c r="A6" s="152" t="s">
        <v>918</v>
      </c>
      <c r="B6" s="152"/>
      <c r="C6" s="152"/>
      <c r="D6" s="152"/>
      <c r="E6" s="152"/>
      <c r="F6" s="152"/>
      <c r="G6" s="152"/>
      <c r="H6" s="152"/>
      <c r="I6" s="152"/>
      <c r="J6" s="152"/>
      <c r="K6" s="155"/>
    </row>
    <row r="7" spans="1:11" ht="14.25" customHeight="1">
      <c r="A7" s="152" t="s">
        <v>575</v>
      </c>
      <c r="B7" s="152"/>
      <c r="C7" s="152"/>
      <c r="D7" s="152"/>
      <c r="E7" s="152"/>
      <c r="F7" s="152"/>
      <c r="G7" s="152"/>
      <c r="H7" s="152"/>
      <c r="I7" s="152"/>
      <c r="J7" s="152"/>
      <c r="K7" s="155"/>
    </row>
    <row r="8" spans="1:11" ht="38.25" customHeight="1">
      <c r="A8" s="121" t="s">
        <v>919</v>
      </c>
      <c r="B8" s="121"/>
      <c r="C8" s="121"/>
      <c r="D8" s="121"/>
      <c r="E8" s="121"/>
      <c r="F8" s="121"/>
      <c r="G8" s="121"/>
      <c r="H8" s="121"/>
      <c r="I8" s="121"/>
      <c r="J8" s="121"/>
      <c r="K8" s="155"/>
    </row>
    <row r="9" spans="1:11" ht="49.5" customHeight="1">
      <c r="A9" s="150"/>
      <c r="B9" s="150"/>
      <c r="C9" s="150"/>
      <c r="D9" s="150"/>
      <c r="E9" s="150"/>
      <c r="F9" s="150"/>
      <c r="G9" s="150"/>
      <c r="H9" s="150"/>
      <c r="I9" s="150"/>
      <c r="J9" s="150"/>
      <c r="K9" s="150"/>
    </row>
    <row r="10" spans="1:11" ht="13.5" customHeight="1">
      <c r="A10" s="159" t="s">
        <v>920</v>
      </c>
      <c r="B10" s="159"/>
      <c r="C10" s="159"/>
      <c r="D10" s="159"/>
      <c r="E10" s="159"/>
      <c r="F10" s="159"/>
      <c r="G10" s="159"/>
      <c r="H10" s="159"/>
      <c r="I10" s="159"/>
      <c r="J10" s="159"/>
      <c r="K10" s="159"/>
    </row>
    <row r="11" spans="1:11" ht="25.5" customHeight="1">
      <c r="A11" s="159"/>
      <c r="B11" s="159"/>
      <c r="C11" s="159"/>
      <c r="D11" s="159"/>
      <c r="E11" s="159"/>
      <c r="F11" s="159"/>
      <c r="G11" s="159"/>
      <c r="H11" s="159"/>
      <c r="I11" s="159"/>
      <c r="J11" s="159"/>
      <c r="K11" s="159"/>
    </row>
    <row r="12" spans="1:11" ht="12.75">
      <c r="A12" s="115"/>
      <c r="B12" s="115"/>
      <c r="C12" s="115"/>
      <c r="D12" s="115"/>
      <c r="E12" s="115"/>
      <c r="F12" s="115"/>
      <c r="G12" s="115"/>
      <c r="H12" s="115"/>
      <c r="I12" s="115"/>
      <c r="J12" s="115"/>
      <c r="K12" s="115"/>
    </row>
    <row r="13" spans="1:11" ht="13.5" customHeight="1">
      <c r="A13" s="160" t="s">
        <v>0</v>
      </c>
      <c r="B13" s="161" t="s">
        <v>494</v>
      </c>
      <c r="C13" s="161" t="s">
        <v>495</v>
      </c>
      <c r="D13" s="161" t="s">
        <v>496</v>
      </c>
      <c r="E13" s="195"/>
      <c r="F13" s="161" t="s">
        <v>503</v>
      </c>
      <c r="G13" s="161" t="s">
        <v>13</v>
      </c>
      <c r="H13" s="164" t="s">
        <v>582</v>
      </c>
      <c r="I13" s="164"/>
      <c r="J13" s="161" t="s">
        <v>921</v>
      </c>
      <c r="K13" s="196" t="s">
        <v>508</v>
      </c>
    </row>
    <row r="14" spans="1:11" ht="12.75">
      <c r="A14" s="160"/>
      <c r="B14" s="161"/>
      <c r="C14" s="161"/>
      <c r="D14" s="161"/>
      <c r="E14" s="197" t="s">
        <v>500</v>
      </c>
      <c r="F14" s="161"/>
      <c r="G14" s="161"/>
      <c r="H14" s="167" t="s">
        <v>504</v>
      </c>
      <c r="I14" s="167" t="s">
        <v>12</v>
      </c>
      <c r="J14" s="161"/>
      <c r="K14" s="196"/>
    </row>
    <row r="15" spans="1:11" ht="12.75">
      <c r="A15" s="198"/>
      <c r="B15" s="199"/>
      <c r="C15" s="200"/>
      <c r="D15" s="201"/>
      <c r="E15" s="202"/>
      <c r="F15" s="203"/>
      <c r="G15" s="202"/>
      <c r="H15" s="202"/>
      <c r="I15" s="202"/>
      <c r="J15" s="203"/>
      <c r="K15" s="204"/>
    </row>
    <row r="16" spans="1:11" ht="12.75">
      <c r="A16" s="198"/>
      <c r="B16" s="205"/>
      <c r="C16" s="200"/>
      <c r="D16" s="206"/>
      <c r="E16" s="207"/>
      <c r="F16" s="208"/>
      <c r="G16" s="207"/>
      <c r="H16" s="207"/>
      <c r="I16" s="207"/>
      <c r="J16" s="208"/>
      <c r="K16" s="209"/>
    </row>
    <row r="17" spans="1:11" ht="12.75">
      <c r="A17" s="198"/>
      <c r="B17" s="205" t="s">
        <v>569</v>
      </c>
      <c r="C17" s="200"/>
      <c r="D17" s="206"/>
      <c r="E17" s="210"/>
      <c r="F17" s="208"/>
      <c r="G17" s="207"/>
      <c r="H17" s="207"/>
      <c r="I17" s="207"/>
      <c r="J17" s="208"/>
      <c r="K17" s="209"/>
    </row>
    <row r="18" spans="1:11" ht="12.75">
      <c r="A18" s="198"/>
      <c r="B18" s="205"/>
      <c r="C18" s="200"/>
      <c r="D18" s="206"/>
      <c r="E18" s="207"/>
      <c r="F18" s="208"/>
      <c r="G18" s="207"/>
      <c r="H18" s="207"/>
      <c r="I18" s="207"/>
      <c r="J18" s="208"/>
      <c r="K18" s="209"/>
    </row>
    <row r="19" spans="1:11" ht="12.75">
      <c r="A19" s="198"/>
      <c r="B19" s="205"/>
      <c r="C19" s="200"/>
      <c r="D19" s="206"/>
      <c r="E19" s="207"/>
      <c r="F19" s="208"/>
      <c r="G19" s="207"/>
      <c r="H19" s="207"/>
      <c r="I19" s="211"/>
      <c r="J19" s="208"/>
      <c r="K19" s="209"/>
    </row>
    <row r="20" spans="1:11" ht="12.75">
      <c r="A20" s="198"/>
      <c r="B20" s="205"/>
      <c r="C20" s="200"/>
      <c r="D20" s="207"/>
      <c r="E20" s="210"/>
      <c r="F20" s="208"/>
      <c r="G20" s="207"/>
      <c r="H20" s="207"/>
      <c r="I20" s="207"/>
      <c r="J20" s="208"/>
      <c r="K20" s="209"/>
    </row>
    <row r="21" spans="1:11" ht="12.75">
      <c r="A21" s="198"/>
      <c r="B21" s="205"/>
      <c r="C21" s="200"/>
      <c r="D21" s="207"/>
      <c r="E21" s="207"/>
      <c r="F21" s="208"/>
      <c r="G21" s="207"/>
      <c r="H21" s="207"/>
      <c r="I21" s="207"/>
      <c r="J21" s="208"/>
      <c r="K21" s="209"/>
    </row>
    <row r="22" spans="1:11" ht="12.75">
      <c r="A22" s="198"/>
      <c r="B22" s="205"/>
      <c r="C22" s="200"/>
      <c r="D22" s="207"/>
      <c r="E22" s="210"/>
      <c r="F22" s="208"/>
      <c r="G22" s="207"/>
      <c r="H22" s="207"/>
      <c r="I22" s="207"/>
      <c r="J22" s="208"/>
      <c r="K22" s="209"/>
    </row>
    <row r="23" spans="1:11" ht="12.75">
      <c r="A23" s="198"/>
      <c r="B23" s="205"/>
      <c r="C23" s="200"/>
      <c r="D23" s="207"/>
      <c r="E23" s="210"/>
      <c r="F23" s="208"/>
      <c r="G23" s="207"/>
      <c r="H23" s="207"/>
      <c r="I23" s="207"/>
      <c r="J23" s="208"/>
      <c r="K23" s="209"/>
    </row>
    <row r="24" spans="1:11" ht="12.75">
      <c r="A24" s="212"/>
      <c r="B24" s="205"/>
      <c r="C24" s="200"/>
      <c r="D24" s="207"/>
      <c r="E24" s="210"/>
      <c r="F24" s="208"/>
      <c r="G24" s="207"/>
      <c r="H24" s="207"/>
      <c r="I24" s="207"/>
      <c r="J24" s="208"/>
      <c r="K24" s="209"/>
    </row>
    <row r="25" spans="1:11" ht="12.75">
      <c r="A25" s="212"/>
      <c r="B25" s="205"/>
      <c r="C25" s="200"/>
      <c r="D25" s="207"/>
      <c r="E25" s="210"/>
      <c r="F25" s="208"/>
      <c r="G25" s="207"/>
      <c r="H25" s="207"/>
      <c r="I25" s="207"/>
      <c r="J25" s="208"/>
      <c r="K25" s="209"/>
    </row>
    <row r="26" spans="1:11" ht="12.75">
      <c r="A26" s="212"/>
      <c r="B26" s="205"/>
      <c r="C26" s="200"/>
      <c r="D26" s="207"/>
      <c r="E26" s="210"/>
      <c r="F26" s="208"/>
      <c r="G26" s="207"/>
      <c r="H26" s="207"/>
      <c r="I26" s="207"/>
      <c r="J26" s="208"/>
      <c r="K26" s="209"/>
    </row>
    <row r="27" spans="1:11" ht="12.75">
      <c r="A27" s="212"/>
      <c r="B27" s="205"/>
      <c r="C27" s="200"/>
      <c r="D27" s="207"/>
      <c r="E27" s="210"/>
      <c r="F27" s="208"/>
      <c r="G27" s="207"/>
      <c r="H27" s="207"/>
      <c r="I27" s="207"/>
      <c r="J27" s="208"/>
      <c r="K27" s="209"/>
    </row>
    <row r="28" spans="1:11" ht="12.75">
      <c r="A28" s="212"/>
      <c r="B28" s="205"/>
      <c r="C28" s="200"/>
      <c r="D28" s="207"/>
      <c r="E28" s="210"/>
      <c r="F28" s="208"/>
      <c r="G28" s="207"/>
      <c r="H28" s="207"/>
      <c r="I28" s="207"/>
      <c r="J28" s="208"/>
      <c r="K28" s="209"/>
    </row>
    <row r="29" spans="1:11" ht="12.75">
      <c r="A29" s="212"/>
      <c r="B29" s="205"/>
      <c r="C29" s="200"/>
      <c r="D29" s="207"/>
      <c r="E29" s="210"/>
      <c r="F29" s="208"/>
      <c r="G29" s="207"/>
      <c r="H29" s="207"/>
      <c r="I29" s="207"/>
      <c r="J29" s="208"/>
      <c r="K29" s="209"/>
    </row>
    <row r="30" spans="1:11" ht="12.75">
      <c r="A30" s="212"/>
      <c r="B30" s="205"/>
      <c r="C30" s="200"/>
      <c r="D30" s="207"/>
      <c r="E30" s="210"/>
      <c r="F30" s="208"/>
      <c r="G30" s="207"/>
      <c r="H30" s="207"/>
      <c r="I30" s="207"/>
      <c r="J30" s="208"/>
      <c r="K30" s="209"/>
    </row>
    <row r="31" spans="1:11" ht="12.75">
      <c r="A31" s="212"/>
      <c r="B31" s="205"/>
      <c r="C31" s="200"/>
      <c r="D31" s="207"/>
      <c r="E31" s="210"/>
      <c r="F31" s="208"/>
      <c r="G31" s="207"/>
      <c r="H31" s="207"/>
      <c r="I31" s="207"/>
      <c r="J31" s="208"/>
      <c r="K31" s="209"/>
    </row>
    <row r="32" spans="1:11" ht="12.75">
      <c r="A32" s="212"/>
      <c r="B32" s="205"/>
      <c r="C32" s="200"/>
      <c r="D32" s="207"/>
      <c r="E32" s="210"/>
      <c r="F32" s="208"/>
      <c r="G32" s="207"/>
      <c r="H32" s="207"/>
      <c r="I32" s="207"/>
      <c r="J32" s="208"/>
      <c r="K32" s="209"/>
    </row>
    <row r="33" spans="1:11" ht="12.75">
      <c r="A33" s="212"/>
      <c r="B33" s="205"/>
      <c r="C33" s="200"/>
      <c r="D33" s="207"/>
      <c r="E33" s="210"/>
      <c r="F33" s="208"/>
      <c r="G33" s="207"/>
      <c r="H33" s="207"/>
      <c r="I33" s="207"/>
      <c r="J33" s="208"/>
      <c r="K33" s="209"/>
    </row>
    <row r="34" spans="1:11" ht="12.75">
      <c r="A34" s="212"/>
      <c r="B34" s="205"/>
      <c r="C34" s="200"/>
      <c r="D34" s="207"/>
      <c r="E34" s="210"/>
      <c r="F34" s="208"/>
      <c r="G34" s="207"/>
      <c r="H34" s="207"/>
      <c r="I34" s="207"/>
      <c r="J34" s="208"/>
      <c r="K34" s="209"/>
    </row>
    <row r="35" spans="1:11" ht="12.75">
      <c r="A35" s="212"/>
      <c r="B35" s="205"/>
      <c r="C35" s="200"/>
      <c r="D35" s="207"/>
      <c r="E35" s="210"/>
      <c r="F35" s="208"/>
      <c r="G35" s="207"/>
      <c r="H35" s="207"/>
      <c r="I35" s="207"/>
      <c r="J35" s="208"/>
      <c r="K35" s="209"/>
    </row>
    <row r="36" spans="1:11" ht="12.75">
      <c r="A36" s="212"/>
      <c r="B36" s="205"/>
      <c r="C36" s="200"/>
      <c r="D36" s="207"/>
      <c r="E36" s="210"/>
      <c r="F36" s="208"/>
      <c r="G36" s="207"/>
      <c r="H36" s="207"/>
      <c r="I36" s="207"/>
      <c r="J36" s="208"/>
      <c r="K36" s="209"/>
    </row>
    <row r="37" spans="1:11" ht="12.75">
      <c r="A37" s="212"/>
      <c r="B37" s="205"/>
      <c r="C37" s="200"/>
      <c r="D37" s="207"/>
      <c r="E37" s="210"/>
      <c r="F37" s="208"/>
      <c r="G37" s="207"/>
      <c r="H37" s="207"/>
      <c r="I37" s="207"/>
      <c r="J37" s="208"/>
      <c r="K37" s="209"/>
    </row>
    <row r="38" spans="1:11" ht="12.75">
      <c r="A38" s="212"/>
      <c r="B38" s="205"/>
      <c r="C38" s="200"/>
      <c r="D38" s="207"/>
      <c r="E38" s="210"/>
      <c r="F38" s="208"/>
      <c r="G38" s="207"/>
      <c r="H38" s="207"/>
      <c r="I38" s="207"/>
      <c r="J38" s="208"/>
      <c r="K38" s="209"/>
    </row>
    <row r="39" spans="1:11" ht="12.75">
      <c r="A39" s="212"/>
      <c r="B39" s="205"/>
      <c r="C39" s="200"/>
      <c r="D39" s="207"/>
      <c r="E39" s="210"/>
      <c r="F39" s="208"/>
      <c r="G39" s="207"/>
      <c r="H39" s="207"/>
      <c r="I39" s="207"/>
      <c r="J39" s="208"/>
      <c r="K39" s="209"/>
    </row>
    <row r="40" spans="1:11" ht="12.75">
      <c r="A40" s="212"/>
      <c r="B40" s="205"/>
      <c r="C40" s="200"/>
      <c r="D40" s="207"/>
      <c r="E40" s="210"/>
      <c r="F40" s="208"/>
      <c r="G40" s="207"/>
      <c r="H40" s="207"/>
      <c r="I40" s="207"/>
      <c r="J40" s="208"/>
      <c r="K40" s="209"/>
    </row>
    <row r="41" spans="1:11" ht="12.75">
      <c r="A41" s="212"/>
      <c r="B41" s="205"/>
      <c r="C41" s="200"/>
      <c r="D41" s="207"/>
      <c r="E41" s="210"/>
      <c r="F41" s="208"/>
      <c r="G41" s="207"/>
      <c r="H41" s="207"/>
      <c r="I41" s="207"/>
      <c r="J41" s="208"/>
      <c r="K41" s="209"/>
    </row>
    <row r="42" spans="1:11" ht="12.75">
      <c r="A42" s="212"/>
      <c r="B42" s="205"/>
      <c r="C42" s="200"/>
      <c r="D42" s="207"/>
      <c r="E42" s="210"/>
      <c r="F42" s="208"/>
      <c r="G42" s="207"/>
      <c r="H42" s="207"/>
      <c r="I42" s="207"/>
      <c r="J42" s="208"/>
      <c r="K42" s="209"/>
    </row>
    <row r="43" spans="1:11" ht="12.75">
      <c r="A43" s="212"/>
      <c r="B43" s="205"/>
      <c r="C43" s="200"/>
      <c r="D43" s="207"/>
      <c r="E43" s="210"/>
      <c r="F43" s="208"/>
      <c r="G43" s="207"/>
      <c r="H43" s="207"/>
      <c r="I43" s="207"/>
      <c r="J43" s="208"/>
      <c r="K43" s="209"/>
    </row>
    <row r="44" spans="1:11" ht="12.75">
      <c r="A44" s="212"/>
      <c r="B44" s="205"/>
      <c r="C44" s="200"/>
      <c r="D44" s="207"/>
      <c r="E44" s="210"/>
      <c r="F44" s="208"/>
      <c r="G44" s="207"/>
      <c r="H44" s="207"/>
      <c r="I44" s="207"/>
      <c r="J44" s="208"/>
      <c r="K44" s="209"/>
    </row>
    <row r="45" spans="1:11" ht="12.75">
      <c r="A45" s="212"/>
      <c r="B45" s="205"/>
      <c r="C45" s="200"/>
      <c r="D45" s="207"/>
      <c r="E45" s="210"/>
      <c r="F45" s="208"/>
      <c r="G45" s="207"/>
      <c r="H45" s="207"/>
      <c r="I45" s="207"/>
      <c r="J45" s="208"/>
      <c r="K45" s="209"/>
    </row>
    <row r="46" spans="1:11" ht="12.75">
      <c r="A46" s="212"/>
      <c r="B46" s="205"/>
      <c r="C46" s="200"/>
      <c r="D46" s="207"/>
      <c r="E46" s="210"/>
      <c r="F46" s="208"/>
      <c r="G46" s="207"/>
      <c r="H46" s="207"/>
      <c r="I46" s="207"/>
      <c r="J46" s="208"/>
      <c r="K46" s="209"/>
    </row>
    <row r="47" spans="1:11" ht="12.75">
      <c r="A47" s="212"/>
      <c r="B47" s="205"/>
      <c r="C47" s="200"/>
      <c r="D47" s="207"/>
      <c r="E47" s="210"/>
      <c r="F47" s="208"/>
      <c r="G47" s="207"/>
      <c r="H47" s="207"/>
      <c r="I47" s="207"/>
      <c r="J47" s="208"/>
      <c r="K47" s="209"/>
    </row>
    <row r="48" spans="1:11" ht="12.75">
      <c r="A48" s="212"/>
      <c r="B48" s="205"/>
      <c r="C48" s="200"/>
      <c r="D48" s="207"/>
      <c r="E48" s="210"/>
      <c r="F48" s="208"/>
      <c r="G48" s="207"/>
      <c r="H48" s="207"/>
      <c r="I48" s="207"/>
      <c r="J48" s="208"/>
      <c r="K48" s="209"/>
    </row>
    <row r="49" spans="1:11" ht="12.75">
      <c r="A49" s="212"/>
      <c r="B49" s="205"/>
      <c r="C49" s="200"/>
      <c r="D49" s="207"/>
      <c r="E49" s="210"/>
      <c r="F49" s="208"/>
      <c r="G49" s="207"/>
      <c r="H49" s="207"/>
      <c r="I49" s="207"/>
      <c r="J49" s="208"/>
      <c r="K49" s="209"/>
    </row>
    <row r="50" spans="1:11" ht="12.75">
      <c r="A50" s="212"/>
      <c r="B50" s="205"/>
      <c r="C50" s="200"/>
      <c r="D50" s="207"/>
      <c r="E50" s="210"/>
      <c r="F50" s="208"/>
      <c r="G50" s="207"/>
      <c r="H50" s="207"/>
      <c r="I50" s="207"/>
      <c r="J50" s="208"/>
      <c r="K50" s="209"/>
    </row>
    <row r="51" spans="1:11" ht="12.75">
      <c r="A51" s="212"/>
      <c r="B51" s="205"/>
      <c r="C51" s="200"/>
      <c r="D51" s="207"/>
      <c r="E51" s="210"/>
      <c r="F51" s="208"/>
      <c r="G51" s="207"/>
      <c r="H51" s="207"/>
      <c r="I51" s="207"/>
      <c r="J51" s="208"/>
      <c r="K51" s="209"/>
    </row>
    <row r="52" spans="1:11" ht="12.75">
      <c r="A52" s="212"/>
      <c r="B52" s="205"/>
      <c r="C52" s="200"/>
      <c r="D52" s="207"/>
      <c r="E52" s="210"/>
      <c r="F52" s="208"/>
      <c r="G52" s="207"/>
      <c r="H52" s="207"/>
      <c r="I52" s="207"/>
      <c r="J52" s="208"/>
      <c r="K52" s="209"/>
    </row>
    <row r="53" spans="1:11" ht="12.75">
      <c r="A53" s="212"/>
      <c r="B53" s="205"/>
      <c r="C53" s="200"/>
      <c r="D53" s="207"/>
      <c r="E53" s="210"/>
      <c r="F53" s="208"/>
      <c r="G53" s="207"/>
      <c r="H53" s="207"/>
      <c r="I53" s="207"/>
      <c r="J53" s="208"/>
      <c r="K53" s="209"/>
    </row>
    <row r="54" spans="1:11" ht="12.75">
      <c r="A54" s="212"/>
      <c r="B54" s="205"/>
      <c r="C54" s="200"/>
      <c r="D54" s="207"/>
      <c r="E54" s="210"/>
      <c r="F54" s="208"/>
      <c r="G54" s="207"/>
      <c r="H54" s="207"/>
      <c r="I54" s="207"/>
      <c r="J54" s="208"/>
      <c r="K54" s="209"/>
    </row>
    <row r="55" spans="1:11" ht="12.75">
      <c r="A55" s="212"/>
      <c r="B55" s="205"/>
      <c r="C55" s="200"/>
      <c r="D55" s="207"/>
      <c r="E55" s="210"/>
      <c r="F55" s="208"/>
      <c r="G55" s="207"/>
      <c r="H55" s="207"/>
      <c r="I55" s="207"/>
      <c r="J55" s="208"/>
      <c r="K55" s="209"/>
    </row>
    <row r="56" spans="1:11" ht="12.75">
      <c r="A56" s="212"/>
      <c r="B56" s="205"/>
      <c r="C56" s="200"/>
      <c r="D56" s="207"/>
      <c r="E56" s="207"/>
      <c r="F56" s="208"/>
      <c r="G56" s="207"/>
      <c r="H56" s="207"/>
      <c r="I56" s="207"/>
      <c r="J56" s="208"/>
      <c r="K56" s="209"/>
    </row>
    <row r="57" spans="1:11" ht="12.75">
      <c r="A57" s="212"/>
      <c r="B57" s="205"/>
      <c r="C57" s="200"/>
      <c r="D57" s="207"/>
      <c r="E57" s="207"/>
      <c r="F57" s="208"/>
      <c r="G57" s="207"/>
      <c r="H57" s="207"/>
      <c r="I57" s="207"/>
      <c r="J57" s="208"/>
      <c r="K57" s="209"/>
    </row>
    <row r="58" spans="1:11" ht="12.75">
      <c r="A58" s="212"/>
      <c r="B58" s="205"/>
      <c r="C58" s="200"/>
      <c r="D58" s="207"/>
      <c r="E58" s="211"/>
      <c r="F58" s="208"/>
      <c r="G58" s="207"/>
      <c r="H58" s="207"/>
      <c r="I58" s="207"/>
      <c r="J58" s="208"/>
      <c r="K58" s="209"/>
    </row>
    <row r="59" spans="1:11" ht="12.75">
      <c r="A59" s="212"/>
      <c r="B59" s="205"/>
      <c r="C59" s="200"/>
      <c r="D59" s="207"/>
      <c r="E59" s="211"/>
      <c r="F59" s="208"/>
      <c r="G59" s="207"/>
      <c r="H59" s="207"/>
      <c r="I59" s="207"/>
      <c r="J59" s="208"/>
      <c r="K59" s="209"/>
    </row>
    <row r="60" spans="1:11" ht="12.75">
      <c r="A60" s="212"/>
      <c r="B60" s="205"/>
      <c r="C60" s="200"/>
      <c r="D60" s="207"/>
      <c r="E60" s="211"/>
      <c r="F60" s="208"/>
      <c r="G60" s="207"/>
      <c r="H60" s="207"/>
      <c r="I60" s="207"/>
      <c r="J60" s="208"/>
      <c r="K60" s="209"/>
    </row>
    <row r="61" spans="1:11" ht="12.75">
      <c r="A61" s="212"/>
      <c r="B61" s="205"/>
      <c r="C61" s="200"/>
      <c r="D61" s="207"/>
      <c r="E61" s="211"/>
      <c r="F61" s="208"/>
      <c r="G61" s="207"/>
      <c r="H61" s="207"/>
      <c r="I61" s="207"/>
      <c r="J61" s="208"/>
      <c r="K61" s="209"/>
    </row>
    <row r="62" spans="1:11" ht="12.75">
      <c r="A62" s="212"/>
      <c r="B62" s="205"/>
      <c r="C62" s="200"/>
      <c r="D62" s="207"/>
      <c r="E62" s="211"/>
      <c r="F62" s="208"/>
      <c r="G62" s="207"/>
      <c r="H62" s="207"/>
      <c r="I62" s="207"/>
      <c r="J62" s="208"/>
      <c r="K62" s="209"/>
    </row>
    <row r="63" spans="1:11" ht="12.75">
      <c r="A63" s="212"/>
      <c r="B63" s="205"/>
      <c r="C63" s="200"/>
      <c r="D63" s="207"/>
      <c r="E63" s="211"/>
      <c r="F63" s="208"/>
      <c r="G63" s="207"/>
      <c r="H63" s="207"/>
      <c r="I63" s="207"/>
      <c r="J63" s="208"/>
      <c r="K63" s="209"/>
    </row>
    <row r="64" spans="1:11" ht="12.75">
      <c r="A64" s="212"/>
      <c r="B64" s="205"/>
      <c r="C64" s="200"/>
      <c r="D64" s="207"/>
      <c r="E64" s="211"/>
      <c r="F64" s="208"/>
      <c r="G64" s="207"/>
      <c r="H64" s="207"/>
      <c r="I64" s="207"/>
      <c r="J64" s="208"/>
      <c r="K64" s="209"/>
    </row>
    <row r="65" spans="1:11" ht="12.75">
      <c r="A65" s="212"/>
      <c r="B65" s="205"/>
      <c r="C65" s="200"/>
      <c r="D65" s="207"/>
      <c r="E65" s="211"/>
      <c r="F65" s="208"/>
      <c r="G65" s="207"/>
      <c r="H65" s="207"/>
      <c r="I65" s="207"/>
      <c r="J65" s="208"/>
      <c r="K65" s="209"/>
    </row>
    <row r="66" spans="1:11" ht="12.75">
      <c r="A66" s="212"/>
      <c r="B66" s="205"/>
      <c r="C66" s="200"/>
      <c r="D66" s="207"/>
      <c r="E66" s="211"/>
      <c r="F66" s="208"/>
      <c r="G66" s="207"/>
      <c r="H66" s="207"/>
      <c r="I66" s="207"/>
      <c r="J66" s="208"/>
      <c r="K66" s="209"/>
    </row>
    <row r="67" spans="1:11" ht="12.75">
      <c r="A67" s="212"/>
      <c r="B67" s="205"/>
      <c r="C67" s="200"/>
      <c r="D67" s="207"/>
      <c r="E67" s="211"/>
      <c r="F67" s="208"/>
      <c r="G67" s="207"/>
      <c r="H67" s="207"/>
      <c r="I67" s="207"/>
      <c r="J67" s="208"/>
      <c r="K67" s="209"/>
    </row>
    <row r="68" spans="1:11" ht="12.75">
      <c r="A68" s="212"/>
      <c r="B68" s="205"/>
      <c r="C68" s="200"/>
      <c r="D68" s="207"/>
      <c r="E68" s="211"/>
      <c r="F68" s="208"/>
      <c r="G68" s="207"/>
      <c r="H68" s="207"/>
      <c r="I68" s="207"/>
      <c r="J68" s="208"/>
      <c r="K68" s="209"/>
    </row>
    <row r="69" spans="1:11" ht="12.75">
      <c r="A69" s="212"/>
      <c r="B69" s="205"/>
      <c r="C69" s="200"/>
      <c r="D69" s="207"/>
      <c r="E69" s="211"/>
      <c r="F69" s="208"/>
      <c r="G69" s="207"/>
      <c r="H69" s="207"/>
      <c r="I69" s="207"/>
      <c r="J69" s="208"/>
      <c r="K69" s="209"/>
    </row>
    <row r="70" spans="1:11" ht="12.75">
      <c r="A70" s="212"/>
      <c r="B70" s="205"/>
      <c r="C70" s="200"/>
      <c r="D70" s="207"/>
      <c r="E70" s="211"/>
      <c r="F70" s="208"/>
      <c r="G70" s="207"/>
      <c r="H70" s="207"/>
      <c r="I70" s="207"/>
      <c r="J70" s="208"/>
      <c r="K70" s="209"/>
    </row>
    <row r="71" spans="1:11" ht="12.75">
      <c r="A71" s="212"/>
      <c r="B71" s="205"/>
      <c r="C71" s="200"/>
      <c r="D71" s="207"/>
      <c r="E71" s="211"/>
      <c r="F71" s="208"/>
      <c r="G71" s="207"/>
      <c r="H71" s="207"/>
      <c r="I71" s="207"/>
      <c r="J71" s="208"/>
      <c r="K71" s="209"/>
    </row>
    <row r="72" spans="1:11" ht="12.75">
      <c r="A72" s="212"/>
      <c r="B72" s="205"/>
      <c r="C72" s="200"/>
      <c r="D72" s="207"/>
      <c r="E72" s="211"/>
      <c r="F72" s="208"/>
      <c r="G72" s="207"/>
      <c r="H72" s="207"/>
      <c r="I72" s="207"/>
      <c r="J72" s="208"/>
      <c r="K72" s="209"/>
    </row>
    <row r="73" spans="1:11" ht="12.75">
      <c r="A73" s="212"/>
      <c r="B73" s="205"/>
      <c r="C73" s="200"/>
      <c r="D73" s="207"/>
      <c r="E73" s="211"/>
      <c r="F73" s="208"/>
      <c r="G73" s="207"/>
      <c r="H73" s="207"/>
      <c r="I73" s="207"/>
      <c r="J73" s="208"/>
      <c r="K73" s="209"/>
    </row>
    <row r="74" spans="1:11" ht="12.75">
      <c r="A74" s="212"/>
      <c r="B74" s="205"/>
      <c r="C74" s="200"/>
      <c r="D74" s="207"/>
      <c r="E74" s="211"/>
      <c r="F74" s="208"/>
      <c r="G74" s="207"/>
      <c r="H74" s="207"/>
      <c r="I74" s="207"/>
      <c r="J74" s="208"/>
      <c r="K74" s="209"/>
    </row>
    <row r="75" spans="1:11" ht="12.75">
      <c r="A75" s="212"/>
      <c r="B75" s="205"/>
      <c r="C75" s="200"/>
      <c r="D75" s="207"/>
      <c r="E75" s="211"/>
      <c r="F75" s="208"/>
      <c r="G75" s="207"/>
      <c r="H75" s="207"/>
      <c r="I75" s="207"/>
      <c r="J75" s="208"/>
      <c r="K75" s="209"/>
    </row>
    <row r="76" spans="1:11" ht="12.75">
      <c r="A76" s="212"/>
      <c r="B76" s="205"/>
      <c r="C76" s="200"/>
      <c r="D76" s="207"/>
      <c r="E76" s="211"/>
      <c r="F76" s="208"/>
      <c r="G76" s="207"/>
      <c r="H76" s="207"/>
      <c r="I76" s="207"/>
      <c r="J76" s="208"/>
      <c r="K76" s="209"/>
    </row>
    <row r="77" spans="1:11" ht="12.75">
      <c r="A77" s="212"/>
      <c r="B77" s="205"/>
      <c r="C77" s="200"/>
      <c r="D77" s="207"/>
      <c r="E77" s="211"/>
      <c r="F77" s="208"/>
      <c r="G77" s="207"/>
      <c r="H77" s="207"/>
      <c r="I77" s="207"/>
      <c r="J77" s="208"/>
      <c r="K77" s="209"/>
    </row>
    <row r="78" spans="1:11" ht="12.75">
      <c r="A78" s="212"/>
      <c r="B78" s="205"/>
      <c r="C78" s="200"/>
      <c r="D78" s="207"/>
      <c r="E78" s="211"/>
      <c r="F78" s="208"/>
      <c r="G78" s="207"/>
      <c r="H78" s="207"/>
      <c r="I78" s="207"/>
      <c r="J78" s="208"/>
      <c r="K78" s="209"/>
    </row>
    <row r="79" spans="1:11" ht="12.75">
      <c r="A79" s="212"/>
      <c r="B79" s="205"/>
      <c r="C79" s="200"/>
      <c r="D79" s="207"/>
      <c r="E79" s="211"/>
      <c r="F79" s="208"/>
      <c r="G79" s="207"/>
      <c r="H79" s="207"/>
      <c r="I79" s="207"/>
      <c r="J79" s="208"/>
      <c r="K79" s="209"/>
    </row>
    <row r="80" spans="1:11" ht="12.75">
      <c r="A80" s="212"/>
      <c r="B80" s="205"/>
      <c r="C80" s="200"/>
      <c r="D80" s="207"/>
      <c r="E80" s="211"/>
      <c r="F80" s="208"/>
      <c r="G80" s="207"/>
      <c r="H80" s="207"/>
      <c r="I80" s="207"/>
      <c r="J80" s="208"/>
      <c r="K80" s="209"/>
    </row>
    <row r="81" spans="1:11" ht="12.75">
      <c r="A81" s="212"/>
      <c r="B81" s="205"/>
      <c r="C81" s="200"/>
      <c r="D81" s="207"/>
      <c r="E81" s="211"/>
      <c r="F81" s="208"/>
      <c r="G81" s="207"/>
      <c r="H81" s="207"/>
      <c r="I81" s="207"/>
      <c r="J81" s="208"/>
      <c r="K81" s="209"/>
    </row>
    <row r="82" spans="1:11" ht="12.75">
      <c r="A82" s="212"/>
      <c r="B82" s="205"/>
      <c r="C82" s="200"/>
      <c r="D82" s="207"/>
      <c r="E82" s="211"/>
      <c r="F82" s="208"/>
      <c r="G82" s="207"/>
      <c r="H82" s="207"/>
      <c r="I82" s="207"/>
      <c r="J82" s="208"/>
      <c r="K82" s="209"/>
    </row>
    <row r="83" spans="1:11" ht="12.75">
      <c r="A83" s="212"/>
      <c r="B83" s="205"/>
      <c r="C83" s="200"/>
      <c r="D83" s="207"/>
      <c r="E83" s="211"/>
      <c r="F83" s="208"/>
      <c r="G83" s="207"/>
      <c r="H83" s="207"/>
      <c r="I83" s="207"/>
      <c r="J83" s="208"/>
      <c r="K83" s="209"/>
    </row>
    <row r="84" spans="1:11" ht="12.75">
      <c r="A84" s="212"/>
      <c r="B84" s="205"/>
      <c r="C84" s="200"/>
      <c r="D84" s="207"/>
      <c r="E84" s="211"/>
      <c r="F84" s="208"/>
      <c r="G84" s="207"/>
      <c r="H84" s="207"/>
      <c r="I84" s="207"/>
      <c r="J84" s="208"/>
      <c r="K84" s="209"/>
    </row>
    <row r="85" spans="1:11" ht="12.75">
      <c r="A85" s="212"/>
      <c r="B85" s="205"/>
      <c r="C85" s="200"/>
      <c r="D85" s="207"/>
      <c r="E85" s="211"/>
      <c r="F85" s="208"/>
      <c r="G85" s="207"/>
      <c r="H85" s="207"/>
      <c r="I85" s="207"/>
      <c r="J85" s="208"/>
      <c r="K85" s="209"/>
    </row>
    <row r="86" spans="1:11" ht="12.75">
      <c r="A86" s="212"/>
      <c r="B86" s="205"/>
      <c r="C86" s="200"/>
      <c r="D86" s="207"/>
      <c r="E86" s="211"/>
      <c r="F86" s="208"/>
      <c r="G86" s="207"/>
      <c r="H86" s="207"/>
      <c r="I86" s="207"/>
      <c r="J86" s="208"/>
      <c r="K86" s="209"/>
    </row>
    <row r="87" spans="1:11" ht="12.75">
      <c r="A87" s="212"/>
      <c r="B87" s="205"/>
      <c r="C87" s="200"/>
      <c r="D87" s="207"/>
      <c r="E87" s="211"/>
      <c r="F87" s="208"/>
      <c r="G87" s="207"/>
      <c r="H87" s="207"/>
      <c r="I87" s="207"/>
      <c r="J87" s="208"/>
      <c r="K87" s="209"/>
    </row>
    <row r="88" spans="1:11" ht="12.75">
      <c r="A88" s="212"/>
      <c r="B88" s="205"/>
      <c r="C88" s="200"/>
      <c r="D88" s="207"/>
      <c r="E88" s="211"/>
      <c r="F88" s="208"/>
      <c r="G88" s="207"/>
      <c r="H88" s="207"/>
      <c r="I88" s="207"/>
      <c r="J88" s="208"/>
      <c r="K88" s="209"/>
    </row>
    <row r="89" spans="1:11" ht="12.75">
      <c r="A89" s="212"/>
      <c r="B89" s="205"/>
      <c r="C89" s="200"/>
      <c r="D89" s="207"/>
      <c r="E89" s="211"/>
      <c r="F89" s="208"/>
      <c r="G89" s="207"/>
      <c r="H89" s="207"/>
      <c r="I89" s="207"/>
      <c r="J89" s="208"/>
      <c r="K89" s="209"/>
    </row>
    <row r="90" spans="1:11" ht="12.75">
      <c r="A90" s="212"/>
      <c r="B90" s="205"/>
      <c r="C90" s="200"/>
      <c r="D90" s="207"/>
      <c r="E90" s="211"/>
      <c r="F90" s="208"/>
      <c r="G90" s="207"/>
      <c r="H90" s="207"/>
      <c r="I90" s="207"/>
      <c r="J90" s="208"/>
      <c r="K90" s="209"/>
    </row>
    <row r="91" spans="1:11" ht="12.75">
      <c r="A91" s="212"/>
      <c r="B91" s="205"/>
      <c r="C91" s="200"/>
      <c r="D91" s="207"/>
      <c r="E91" s="211"/>
      <c r="F91" s="208"/>
      <c r="G91" s="207"/>
      <c r="H91" s="207"/>
      <c r="I91" s="207"/>
      <c r="J91" s="208"/>
      <c r="K91" s="209"/>
    </row>
    <row r="92" spans="1:11" ht="12.75">
      <c r="A92" s="212"/>
      <c r="B92" s="205"/>
      <c r="C92" s="200"/>
      <c r="D92" s="207"/>
      <c r="E92" s="211"/>
      <c r="F92" s="208"/>
      <c r="G92" s="207"/>
      <c r="H92" s="207"/>
      <c r="I92" s="207"/>
      <c r="J92" s="208"/>
      <c r="K92" s="209"/>
    </row>
    <row r="93" spans="1:11" ht="12.75">
      <c r="A93" s="212"/>
      <c r="B93" s="205"/>
      <c r="C93" s="200"/>
      <c r="D93" s="207"/>
      <c r="E93" s="211"/>
      <c r="F93" s="208"/>
      <c r="G93" s="207"/>
      <c r="H93" s="207"/>
      <c r="I93" s="207"/>
      <c r="J93" s="208"/>
      <c r="K93" s="209"/>
    </row>
    <row r="94" spans="1:11" ht="12.75">
      <c r="A94" s="212"/>
      <c r="B94" s="205"/>
      <c r="C94" s="200"/>
      <c r="D94" s="207"/>
      <c r="E94" s="211"/>
      <c r="F94" s="208"/>
      <c r="G94" s="207"/>
      <c r="H94" s="207"/>
      <c r="I94" s="207"/>
      <c r="J94" s="208"/>
      <c r="K94" s="209"/>
    </row>
    <row r="95" spans="1:11" ht="12.75">
      <c r="A95" s="212"/>
      <c r="B95" s="205"/>
      <c r="C95" s="200"/>
      <c r="D95" s="207"/>
      <c r="E95" s="211"/>
      <c r="F95" s="208"/>
      <c r="G95" s="207"/>
      <c r="H95" s="207"/>
      <c r="I95" s="207"/>
      <c r="J95" s="208"/>
      <c r="K95" s="209"/>
    </row>
    <row r="96" spans="1:11" ht="12.75">
      <c r="A96" s="212"/>
      <c r="B96" s="205"/>
      <c r="C96" s="200"/>
      <c r="D96" s="207"/>
      <c r="E96" s="211"/>
      <c r="F96" s="208"/>
      <c r="G96" s="207"/>
      <c r="H96" s="207"/>
      <c r="I96" s="207"/>
      <c r="J96" s="208"/>
      <c r="K96" s="209"/>
    </row>
    <row r="97" spans="1:11" ht="12.75">
      <c r="A97" s="212"/>
      <c r="B97" s="205"/>
      <c r="C97" s="200"/>
      <c r="D97" s="207"/>
      <c r="E97" s="211"/>
      <c r="F97" s="208"/>
      <c r="G97" s="207"/>
      <c r="H97" s="207"/>
      <c r="I97" s="207"/>
      <c r="J97" s="208"/>
      <c r="K97" s="209"/>
    </row>
    <row r="98" spans="1:11" ht="12.75">
      <c r="A98" s="212"/>
      <c r="B98" s="205"/>
      <c r="C98" s="200"/>
      <c r="D98" s="207"/>
      <c r="E98" s="211"/>
      <c r="F98" s="208"/>
      <c r="G98" s="207"/>
      <c r="H98" s="207"/>
      <c r="I98" s="207"/>
      <c r="J98" s="208"/>
      <c r="K98" s="209"/>
    </row>
    <row r="99" spans="1:11" ht="12.75">
      <c r="A99" s="212"/>
      <c r="B99" s="205"/>
      <c r="C99" s="200"/>
      <c r="D99" s="207"/>
      <c r="E99" s="211"/>
      <c r="F99" s="208"/>
      <c r="G99" s="207"/>
      <c r="H99" s="207"/>
      <c r="I99" s="207"/>
      <c r="J99" s="208"/>
      <c r="K99" s="209"/>
    </row>
    <row r="100" spans="1:11" ht="12.75">
      <c r="A100" s="212"/>
      <c r="B100" s="205"/>
      <c r="C100" s="200"/>
      <c r="D100" s="207"/>
      <c r="E100" s="211"/>
      <c r="F100" s="208"/>
      <c r="G100" s="207"/>
      <c r="H100" s="207"/>
      <c r="I100" s="207"/>
      <c r="J100" s="208"/>
      <c r="K100" s="209"/>
    </row>
    <row r="101" spans="1:11" ht="12.75">
      <c r="A101" s="212"/>
      <c r="B101" s="205"/>
      <c r="C101" s="200"/>
      <c r="D101" s="207"/>
      <c r="E101" s="211"/>
      <c r="F101" s="208"/>
      <c r="G101" s="207"/>
      <c r="H101" s="207"/>
      <c r="I101" s="207"/>
      <c r="J101" s="208"/>
      <c r="K101" s="209"/>
    </row>
    <row r="102" spans="1:11" ht="12.75">
      <c r="A102" s="212"/>
      <c r="B102" s="205"/>
      <c r="C102" s="200"/>
      <c r="D102" s="207"/>
      <c r="E102" s="211"/>
      <c r="F102" s="208"/>
      <c r="G102" s="207"/>
      <c r="H102" s="207"/>
      <c r="I102" s="207"/>
      <c r="J102" s="208"/>
      <c r="K102" s="209"/>
    </row>
    <row r="103" spans="1:11" ht="12.75">
      <c r="A103" s="212"/>
      <c r="B103" s="205"/>
      <c r="C103" s="200"/>
      <c r="D103" s="207"/>
      <c r="E103" s="211"/>
      <c r="F103" s="208"/>
      <c r="G103" s="207"/>
      <c r="H103" s="207"/>
      <c r="I103" s="207"/>
      <c r="J103" s="208"/>
      <c r="K103" s="209"/>
    </row>
    <row r="104" spans="1:11" ht="12.75">
      <c r="A104" s="212"/>
      <c r="B104" s="205"/>
      <c r="C104" s="200"/>
      <c r="D104" s="207"/>
      <c r="E104" s="211"/>
      <c r="F104" s="208"/>
      <c r="G104" s="207"/>
      <c r="H104" s="207"/>
      <c r="I104" s="207"/>
      <c r="J104" s="208"/>
      <c r="K104" s="209"/>
    </row>
    <row r="105" spans="1:11" ht="12.75">
      <c r="A105" s="212"/>
      <c r="B105" s="205"/>
      <c r="C105" s="200"/>
      <c r="D105" s="207"/>
      <c r="E105" s="211"/>
      <c r="F105" s="208"/>
      <c r="G105" s="207"/>
      <c r="H105" s="207"/>
      <c r="I105" s="207"/>
      <c r="J105" s="208"/>
      <c r="K105" s="209"/>
    </row>
    <row r="106" spans="1:11" ht="12.75">
      <c r="A106" s="212"/>
      <c r="B106" s="205"/>
      <c r="C106" s="200"/>
      <c r="D106" s="207"/>
      <c r="E106" s="211"/>
      <c r="F106" s="208"/>
      <c r="G106" s="207"/>
      <c r="H106" s="207"/>
      <c r="I106" s="207"/>
      <c r="J106" s="208"/>
      <c r="K106" s="209"/>
    </row>
    <row r="107" spans="1:11" ht="12.75">
      <c r="A107" s="212"/>
      <c r="B107" s="205"/>
      <c r="C107" s="200"/>
      <c r="D107" s="207"/>
      <c r="E107" s="211"/>
      <c r="F107" s="208"/>
      <c r="G107" s="207"/>
      <c r="H107" s="207"/>
      <c r="I107" s="207"/>
      <c r="J107" s="208"/>
      <c r="K107" s="209"/>
    </row>
    <row r="108" spans="1:11" ht="12.75">
      <c r="A108" s="212"/>
      <c r="B108" s="205"/>
      <c r="C108" s="200"/>
      <c r="D108" s="207"/>
      <c r="E108" s="211"/>
      <c r="F108" s="208"/>
      <c r="G108" s="207"/>
      <c r="H108" s="207"/>
      <c r="I108" s="207"/>
      <c r="J108" s="208"/>
      <c r="K108" s="209"/>
    </row>
    <row r="109" spans="1:11" ht="12.75">
      <c r="A109" s="212"/>
      <c r="B109" s="205"/>
      <c r="C109" s="200"/>
      <c r="D109" s="207"/>
      <c r="E109" s="211"/>
      <c r="F109" s="208"/>
      <c r="G109" s="207"/>
      <c r="H109" s="207"/>
      <c r="I109" s="207"/>
      <c r="J109" s="208"/>
      <c r="K109" s="209"/>
    </row>
    <row r="110" spans="1:11" ht="12.75">
      <c r="A110" s="212"/>
      <c r="B110" s="205"/>
      <c r="C110" s="200"/>
      <c r="D110" s="207"/>
      <c r="E110" s="211"/>
      <c r="F110" s="208"/>
      <c r="G110" s="207"/>
      <c r="H110" s="207"/>
      <c r="I110" s="207"/>
      <c r="J110" s="208"/>
      <c r="K110" s="209"/>
    </row>
    <row r="111" spans="1:11" ht="12.75">
      <c r="A111" s="212"/>
      <c r="B111" s="205"/>
      <c r="C111" s="200"/>
      <c r="D111" s="207"/>
      <c r="E111" s="211"/>
      <c r="F111" s="208"/>
      <c r="G111" s="207"/>
      <c r="H111" s="207"/>
      <c r="I111" s="207"/>
      <c r="J111" s="208"/>
      <c r="K111" s="209"/>
    </row>
    <row r="112" spans="1:11" ht="12.75">
      <c r="A112" s="212"/>
      <c r="B112" s="205"/>
      <c r="C112" s="200"/>
      <c r="D112" s="207"/>
      <c r="E112" s="211"/>
      <c r="F112" s="208"/>
      <c r="G112" s="207"/>
      <c r="H112" s="207"/>
      <c r="I112" s="207"/>
      <c r="J112" s="208"/>
      <c r="K112" s="209"/>
    </row>
    <row r="113" spans="1:11" ht="12.75">
      <c r="A113" s="212"/>
      <c r="B113" s="205"/>
      <c r="C113" s="200"/>
      <c r="D113" s="207"/>
      <c r="E113" s="211"/>
      <c r="F113" s="208"/>
      <c r="G113" s="207"/>
      <c r="H113" s="207"/>
      <c r="I113" s="207"/>
      <c r="J113" s="208"/>
      <c r="K113" s="209"/>
    </row>
    <row r="114" spans="1:11" ht="12.75">
      <c r="A114" s="212"/>
      <c r="B114" s="205"/>
      <c r="C114" s="200"/>
      <c r="D114" s="207"/>
      <c r="E114" s="211"/>
      <c r="F114" s="208"/>
      <c r="G114" s="207"/>
      <c r="H114" s="207"/>
      <c r="I114" s="207"/>
      <c r="J114" s="208"/>
      <c r="K114" s="209"/>
    </row>
    <row r="115" spans="1:11" ht="12.75">
      <c r="A115" s="212"/>
      <c r="B115" s="205"/>
      <c r="C115" s="200"/>
      <c r="D115" s="207"/>
      <c r="E115" s="211"/>
      <c r="F115" s="208"/>
      <c r="G115" s="207"/>
      <c r="H115" s="207"/>
      <c r="I115" s="207"/>
      <c r="J115" s="208"/>
      <c r="K115" s="209"/>
    </row>
    <row r="116" spans="1:11" ht="12.75">
      <c r="A116" s="212"/>
      <c r="B116" s="205"/>
      <c r="C116" s="200"/>
      <c r="D116" s="207"/>
      <c r="E116" s="211"/>
      <c r="F116" s="208"/>
      <c r="G116" s="207"/>
      <c r="H116" s="207"/>
      <c r="I116" s="207"/>
      <c r="J116" s="208"/>
      <c r="K116" s="209"/>
    </row>
    <row r="117" spans="1:11" ht="12.75">
      <c r="A117" s="212"/>
      <c r="B117" s="205"/>
      <c r="C117" s="200"/>
      <c r="D117" s="207"/>
      <c r="E117" s="211"/>
      <c r="F117" s="208"/>
      <c r="G117" s="207"/>
      <c r="H117" s="207"/>
      <c r="I117" s="207"/>
      <c r="J117" s="208"/>
      <c r="K117" s="209"/>
    </row>
    <row r="118" spans="1:11" ht="12.75">
      <c r="A118" s="212"/>
      <c r="B118" s="205"/>
      <c r="C118" s="200"/>
      <c r="D118" s="207"/>
      <c r="E118" s="211"/>
      <c r="F118" s="208"/>
      <c r="G118" s="207"/>
      <c r="H118" s="207"/>
      <c r="I118" s="207"/>
      <c r="J118" s="208"/>
      <c r="K118" s="209"/>
    </row>
    <row r="119" spans="1:11" ht="12.75">
      <c r="A119" s="212"/>
      <c r="B119" s="205"/>
      <c r="C119" s="200"/>
      <c r="D119" s="207"/>
      <c r="E119" s="211"/>
      <c r="F119" s="208"/>
      <c r="G119" s="207"/>
      <c r="H119" s="207"/>
      <c r="I119" s="207"/>
      <c r="J119" s="208"/>
      <c r="K119" s="209"/>
    </row>
    <row r="120" spans="1:11" ht="12.75">
      <c r="A120" s="212"/>
      <c r="B120" s="205"/>
      <c r="C120" s="200"/>
      <c r="D120" s="207"/>
      <c r="E120" s="211"/>
      <c r="F120" s="208"/>
      <c r="G120" s="207"/>
      <c r="H120" s="207"/>
      <c r="I120" s="207"/>
      <c r="J120" s="208"/>
      <c r="K120" s="209"/>
    </row>
    <row r="121" spans="1:11" ht="12.75">
      <c r="A121" s="212"/>
      <c r="B121" s="205"/>
      <c r="C121" s="200"/>
      <c r="D121" s="207"/>
      <c r="E121" s="211"/>
      <c r="F121" s="208"/>
      <c r="G121" s="207"/>
      <c r="H121" s="207"/>
      <c r="I121" s="207"/>
      <c r="J121" s="208"/>
      <c r="K121" s="209"/>
    </row>
    <row r="122" spans="1:11" ht="12.75">
      <c r="A122" s="212"/>
      <c r="B122" s="205"/>
      <c r="C122" s="200"/>
      <c r="D122" s="207"/>
      <c r="E122" s="211"/>
      <c r="F122" s="208"/>
      <c r="G122" s="207"/>
      <c r="H122" s="207"/>
      <c r="I122" s="207"/>
      <c r="J122" s="208"/>
      <c r="K122" s="209"/>
    </row>
    <row r="123" spans="1:11" ht="12.75">
      <c r="A123" s="212"/>
      <c r="B123" s="205"/>
      <c r="C123" s="200"/>
      <c r="D123" s="207"/>
      <c r="E123" s="211"/>
      <c r="F123" s="208"/>
      <c r="G123" s="207"/>
      <c r="H123" s="207"/>
      <c r="I123" s="207"/>
      <c r="J123" s="208"/>
      <c r="K123" s="209"/>
    </row>
    <row r="124" spans="1:11" ht="12.75">
      <c r="A124" s="212"/>
      <c r="B124" s="205"/>
      <c r="C124" s="200"/>
      <c r="D124" s="207"/>
      <c r="E124" s="211"/>
      <c r="F124" s="208"/>
      <c r="G124" s="207"/>
      <c r="H124" s="207"/>
      <c r="I124" s="207"/>
      <c r="J124" s="208"/>
      <c r="K124" s="209"/>
    </row>
    <row r="125" spans="1:11" ht="12.75">
      <c r="A125" s="212"/>
      <c r="B125" s="205"/>
      <c r="C125" s="200"/>
      <c r="D125" s="207"/>
      <c r="E125" s="211"/>
      <c r="F125" s="208"/>
      <c r="G125" s="207"/>
      <c r="H125" s="207"/>
      <c r="I125" s="207"/>
      <c r="J125" s="208"/>
      <c r="K125" s="209"/>
    </row>
    <row r="126" spans="1:11" ht="12.75">
      <c r="A126" s="212"/>
      <c r="B126" s="205"/>
      <c r="C126" s="200"/>
      <c r="D126" s="207"/>
      <c r="E126" s="211"/>
      <c r="F126" s="208"/>
      <c r="G126" s="207"/>
      <c r="H126" s="207"/>
      <c r="I126" s="207"/>
      <c r="J126" s="208"/>
      <c r="K126" s="209"/>
    </row>
    <row r="127" spans="1:11" ht="12.75">
      <c r="A127" s="212"/>
      <c r="B127" s="205"/>
      <c r="C127" s="200"/>
      <c r="D127" s="207"/>
      <c r="E127" s="211"/>
      <c r="F127" s="208"/>
      <c r="G127" s="207"/>
      <c r="H127" s="207"/>
      <c r="I127" s="207"/>
      <c r="J127" s="208"/>
      <c r="K127" s="209"/>
    </row>
    <row r="128" spans="1:11" ht="12.75">
      <c r="A128" s="212"/>
      <c r="B128" s="205"/>
      <c r="C128" s="200"/>
      <c r="D128" s="207"/>
      <c r="E128" s="211"/>
      <c r="F128" s="208"/>
      <c r="G128" s="207"/>
      <c r="H128" s="207"/>
      <c r="I128" s="207"/>
      <c r="J128" s="208"/>
      <c r="K128" s="209"/>
    </row>
    <row r="129" spans="1:11" ht="12.75">
      <c r="A129" s="212"/>
      <c r="B129" s="205"/>
      <c r="C129" s="200"/>
      <c r="D129" s="207"/>
      <c r="E129" s="211"/>
      <c r="F129" s="208"/>
      <c r="G129" s="207"/>
      <c r="H129" s="207"/>
      <c r="I129" s="207"/>
      <c r="J129" s="208"/>
      <c r="K129" s="209"/>
    </row>
    <row r="130" spans="1:11" ht="12.75">
      <c r="A130" s="212"/>
      <c r="B130" s="205"/>
      <c r="C130" s="200"/>
      <c r="D130" s="207"/>
      <c r="E130" s="211"/>
      <c r="F130" s="208"/>
      <c r="G130" s="207"/>
      <c r="H130" s="207"/>
      <c r="I130" s="207"/>
      <c r="J130" s="208"/>
      <c r="K130" s="209"/>
    </row>
    <row r="131" spans="1:11" ht="12.75">
      <c r="A131" s="212"/>
      <c r="B131" s="205"/>
      <c r="C131" s="200"/>
      <c r="D131" s="207"/>
      <c r="E131" s="211"/>
      <c r="F131" s="208"/>
      <c r="G131" s="207"/>
      <c r="H131" s="207"/>
      <c r="I131" s="207"/>
      <c r="J131" s="208"/>
      <c r="K131" s="209"/>
    </row>
    <row r="132" spans="1:11" ht="12.75">
      <c r="A132" s="212"/>
      <c r="B132" s="205"/>
      <c r="C132" s="200"/>
      <c r="D132" s="207"/>
      <c r="E132" s="211"/>
      <c r="F132" s="208"/>
      <c r="G132" s="207"/>
      <c r="H132" s="207"/>
      <c r="I132" s="207"/>
      <c r="J132" s="208"/>
      <c r="K132" s="209"/>
    </row>
    <row r="133" spans="1:11" ht="12.75">
      <c r="A133" s="212"/>
      <c r="B133" s="205"/>
      <c r="C133" s="200"/>
      <c r="D133" s="207"/>
      <c r="E133" s="211"/>
      <c r="F133" s="208"/>
      <c r="G133" s="207"/>
      <c r="H133" s="207"/>
      <c r="I133" s="207"/>
      <c r="J133" s="208"/>
      <c r="K133" s="209"/>
    </row>
    <row r="134" spans="1:11" ht="12.75">
      <c r="A134" s="212"/>
      <c r="B134" s="205"/>
      <c r="C134" s="200"/>
      <c r="D134" s="207"/>
      <c r="E134" s="211"/>
      <c r="F134" s="208"/>
      <c r="G134" s="207"/>
      <c r="H134" s="207"/>
      <c r="I134" s="207"/>
      <c r="J134" s="208"/>
      <c r="K134" s="209"/>
    </row>
    <row r="135" spans="1:11" ht="12.75">
      <c r="A135" s="212"/>
      <c r="B135" s="205"/>
      <c r="C135" s="200"/>
      <c r="D135" s="207"/>
      <c r="E135" s="211"/>
      <c r="F135" s="208"/>
      <c r="G135" s="207"/>
      <c r="H135" s="207"/>
      <c r="I135" s="207"/>
      <c r="J135" s="208"/>
      <c r="K135" s="209"/>
    </row>
    <row r="136" spans="1:11" ht="12.75">
      <c r="A136" s="212"/>
      <c r="B136" s="205"/>
      <c r="C136" s="200"/>
      <c r="D136" s="207"/>
      <c r="E136" s="211"/>
      <c r="F136" s="208"/>
      <c r="G136" s="207"/>
      <c r="H136" s="207"/>
      <c r="I136" s="207"/>
      <c r="J136" s="208"/>
      <c r="K136" s="209"/>
    </row>
    <row r="137" spans="1:11" ht="12.75">
      <c r="A137" s="212"/>
      <c r="B137" s="205"/>
      <c r="C137" s="200"/>
      <c r="D137" s="207"/>
      <c r="E137" s="211"/>
      <c r="F137" s="208"/>
      <c r="G137" s="207"/>
      <c r="H137" s="207"/>
      <c r="I137" s="207"/>
      <c r="J137" s="208"/>
      <c r="K137" s="209"/>
    </row>
    <row r="138" spans="1:11" ht="12.75">
      <c r="A138" s="212"/>
      <c r="B138" s="205"/>
      <c r="C138" s="200"/>
      <c r="D138" s="207"/>
      <c r="E138" s="211"/>
      <c r="F138" s="208"/>
      <c r="G138" s="207"/>
      <c r="H138" s="207"/>
      <c r="I138" s="207"/>
      <c r="J138" s="208"/>
      <c r="K138" s="209"/>
    </row>
    <row r="139" spans="1:11" ht="12.75">
      <c r="A139" s="212"/>
      <c r="B139" s="205"/>
      <c r="C139" s="200"/>
      <c r="D139" s="207"/>
      <c r="E139" s="211"/>
      <c r="F139" s="208"/>
      <c r="G139" s="207"/>
      <c r="H139" s="207"/>
      <c r="I139" s="207"/>
      <c r="J139" s="208"/>
      <c r="K139" s="209"/>
    </row>
    <row r="140" spans="1:11" ht="12.75">
      <c r="A140" s="212"/>
      <c r="B140" s="205"/>
      <c r="C140" s="200"/>
      <c r="D140" s="207"/>
      <c r="E140" s="211"/>
      <c r="F140" s="208"/>
      <c r="G140" s="207"/>
      <c r="H140" s="207"/>
      <c r="I140" s="207"/>
      <c r="J140" s="208"/>
      <c r="K140" s="209"/>
    </row>
    <row r="141" spans="1:11" ht="12.75">
      <c r="A141" s="212"/>
      <c r="B141" s="205"/>
      <c r="C141" s="200"/>
      <c r="D141" s="207"/>
      <c r="E141" s="211"/>
      <c r="F141" s="208"/>
      <c r="G141" s="207"/>
      <c r="H141" s="207"/>
      <c r="I141" s="207"/>
      <c r="J141" s="208"/>
      <c r="K141" s="209"/>
    </row>
    <row r="142" spans="1:11" ht="12.75">
      <c r="A142" s="212"/>
      <c r="B142" s="205"/>
      <c r="C142" s="200"/>
      <c r="D142" s="207"/>
      <c r="E142" s="211"/>
      <c r="F142" s="208"/>
      <c r="G142" s="207"/>
      <c r="H142" s="207"/>
      <c r="I142" s="207"/>
      <c r="J142" s="208"/>
      <c r="K142" s="209"/>
    </row>
    <row r="143" spans="1:11" ht="12.75">
      <c r="A143" s="212"/>
      <c r="B143" s="205"/>
      <c r="C143" s="200"/>
      <c r="D143" s="207"/>
      <c r="E143" s="211"/>
      <c r="F143" s="208"/>
      <c r="G143" s="207"/>
      <c r="H143" s="207"/>
      <c r="I143" s="207"/>
      <c r="J143" s="208"/>
      <c r="K143" s="209"/>
    </row>
    <row r="144" spans="1:11" ht="12.75">
      <c r="A144" s="212"/>
      <c r="B144" s="205"/>
      <c r="C144" s="200"/>
      <c r="D144" s="207"/>
      <c r="E144" s="211"/>
      <c r="F144" s="208"/>
      <c r="G144" s="207"/>
      <c r="H144" s="207"/>
      <c r="I144" s="207"/>
      <c r="J144" s="208"/>
      <c r="K144" s="209"/>
    </row>
    <row r="145" spans="1:11" ht="12.75">
      <c r="A145" s="212"/>
      <c r="B145" s="205"/>
      <c r="C145" s="200"/>
      <c r="D145" s="207"/>
      <c r="E145" s="211"/>
      <c r="F145" s="208"/>
      <c r="G145" s="207"/>
      <c r="H145" s="207"/>
      <c r="I145" s="207"/>
      <c r="J145" s="208"/>
      <c r="K145" s="209"/>
    </row>
  </sheetData>
  <sheetProtection selectLockedCells="1" selectUnlockedCells="1"/>
  <mergeCells count="16">
    <mergeCell ref="A3:J3"/>
    <mergeCell ref="A4:J4"/>
    <mergeCell ref="A5:J5"/>
    <mergeCell ref="A6:J6"/>
    <mergeCell ref="A7:J7"/>
    <mergeCell ref="A8:J8"/>
    <mergeCell ref="A10:K11"/>
    <mergeCell ref="A13:A14"/>
    <mergeCell ref="B13:B14"/>
    <mergeCell ref="C13:C14"/>
    <mergeCell ref="D13:D14"/>
    <mergeCell ref="F13:F14"/>
    <mergeCell ref="G13:G14"/>
    <mergeCell ref="H13:I13"/>
    <mergeCell ref="J13:J14"/>
    <mergeCell ref="K13:K14"/>
  </mergeCells>
  <dataValidations count="7">
    <dataValidation type="list" allowBlank="1" showErrorMessage="1" error="The entry you have entered is not valid" sqref="A15:A145">
      <formula1>Fund</formula1>
      <formula2>0</formula2>
    </dataValidation>
    <dataValidation type="list" allowBlank="1" showErrorMessage="1" error="The entry you have entered is not valid" sqref="C15:C145">
      <formula1>Country2</formula1>
      <formula2>0</formula2>
    </dataValidation>
    <dataValidation type="list" allowBlank="1" showErrorMessage="1" error="The entry you have entered is not valid" sqref="D15:D145">
      <formula1>Industry.Debt</formula1>
      <formula2>0</formula2>
    </dataValidation>
    <dataValidation type="list" allowBlank="1" showErrorMessage="1" error="The entry you have entered is not valid" sqref="E15:E145">
      <formula1>currency</formula1>
      <formula2>0</formula2>
    </dataValidation>
    <dataValidation type="list" allowBlank="1" showErrorMessage="1" error="The entry you have entered is not valid" sqref="H15:H145">
      <formula1>CreditRating</formula1>
      <formula2>0</formula2>
    </dataValidation>
    <dataValidation type="list" allowBlank="1" showErrorMessage="1" error="The entry you have entered is not valid" sqref="I15:I145">
      <formula1>CreditRatingAgency</formula1>
      <formula2>0</formula2>
    </dataValidation>
    <dataValidation type="list" allowBlank="1" showErrorMessage="1" error="The entry you have entered is not valid" sqref="G15:G145">
      <formula1>Collateral</formula1>
      <formula2>0</formula2>
    </dataValidation>
  </dataValidations>
  <printOptions/>
  <pageMargins left="0.7083333333333334" right="0.7083333333333334" top="0.7479166666666667" bottom="0.7479166666666667" header="0.5118055555555555" footer="0.31527777777777777"/>
  <pageSetup fitToHeight="1" fitToWidth="1" horizontalDpi="300" verticalDpi="300" orientation="landscape"/>
  <headerFooter alignWithMargins="0">
    <oddFooter>&amp;R&amp;"Calibri,Regular"&amp;14&amp;F
&amp;A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148"/>
  <sheetViews>
    <sheetView showGridLines="0" workbookViewId="0" topLeftCell="A4">
      <selection activeCell="B11" sqref="B11"/>
    </sheetView>
  </sheetViews>
  <sheetFormatPr defaultColWidth="9.140625" defaultRowHeight="12.75"/>
  <cols>
    <col min="1" max="1" width="9.140625" style="147" customWidth="1"/>
    <col min="2" max="4" width="30.8515625" style="147" customWidth="1"/>
    <col min="5" max="5" width="30.8515625" style="148" customWidth="1"/>
    <col min="6" max="16384" width="9.140625" style="213" customWidth="1"/>
  </cols>
  <sheetData>
    <row r="1" spans="1:5" ht="12.75">
      <c r="A1" s="214"/>
      <c r="B1" s="214"/>
      <c r="C1" s="214"/>
      <c r="D1" s="214"/>
      <c r="E1" s="214"/>
    </row>
    <row r="2" spans="1:6" ht="12.75">
      <c r="A2" s="215" t="s">
        <v>922</v>
      </c>
      <c r="B2" s="216"/>
      <c r="C2" s="217"/>
      <c r="D2" s="218"/>
      <c r="E2" s="219"/>
      <c r="F2" s="220"/>
    </row>
    <row r="3" spans="1:6" ht="32.25" customHeight="1">
      <c r="A3" s="221" t="s">
        <v>923</v>
      </c>
      <c r="B3" s="221"/>
      <c r="C3" s="221"/>
      <c r="D3" s="221"/>
      <c r="E3" s="221"/>
      <c r="F3" s="222"/>
    </row>
    <row r="4" spans="1:6" ht="24" customHeight="1">
      <c r="A4" s="223" t="s">
        <v>924</v>
      </c>
      <c r="B4" s="223"/>
      <c r="C4" s="223"/>
      <c r="D4" s="223"/>
      <c r="E4" s="223"/>
      <c r="F4" s="222"/>
    </row>
    <row r="5" spans="1:5" ht="45" customHeight="1">
      <c r="A5" s="23"/>
      <c r="B5" s="23"/>
      <c r="C5" s="23"/>
      <c r="D5" s="23"/>
      <c r="E5" s="23"/>
    </row>
    <row r="6" spans="1:5" ht="15" customHeight="1">
      <c r="A6" s="224" t="s">
        <v>925</v>
      </c>
      <c r="B6" s="224"/>
      <c r="C6" s="224"/>
      <c r="D6" s="224"/>
      <c r="E6" s="224"/>
    </row>
    <row r="7" spans="1:5" ht="30.75" customHeight="1">
      <c r="A7" s="224"/>
      <c r="B7" s="224"/>
      <c r="C7" s="224"/>
      <c r="D7" s="224"/>
      <c r="E7" s="224"/>
    </row>
    <row r="8" spans="1:5" ht="12.75">
      <c r="A8" s="214"/>
      <c r="B8" s="214"/>
      <c r="C8" s="214"/>
      <c r="D8" s="214"/>
      <c r="E8" s="214"/>
    </row>
    <row r="9" spans="1:5" ht="19.5" customHeight="1">
      <c r="A9" s="225" t="s">
        <v>926</v>
      </c>
      <c r="B9" s="225"/>
      <c r="C9" s="225"/>
      <c r="D9" s="225"/>
      <c r="E9" s="225"/>
    </row>
    <row r="10" spans="1:5" ht="21.75" customHeight="1">
      <c r="A10" s="226" t="s">
        <v>0</v>
      </c>
      <c r="B10" s="166" t="s">
        <v>509</v>
      </c>
      <c r="C10" s="166" t="s">
        <v>510</v>
      </c>
      <c r="D10" s="166" t="s">
        <v>511</v>
      </c>
      <c r="E10" s="227" t="s">
        <v>499</v>
      </c>
    </row>
    <row r="11" spans="1:5" ht="12.75">
      <c r="A11" s="228" t="s">
        <v>19</v>
      </c>
      <c r="B11" s="229" t="s">
        <v>927</v>
      </c>
      <c r="C11" s="174" t="s">
        <v>24</v>
      </c>
      <c r="D11" s="176" t="s">
        <v>92</v>
      </c>
      <c r="E11" s="177">
        <v>1468837</v>
      </c>
    </row>
    <row r="12" spans="1:5" ht="12.75">
      <c r="A12" s="230" t="s">
        <v>19</v>
      </c>
      <c r="B12" s="191" t="s">
        <v>927</v>
      </c>
      <c r="C12" s="183" t="s">
        <v>24</v>
      </c>
      <c r="D12" s="182" t="s">
        <v>25</v>
      </c>
      <c r="E12" s="185">
        <v>4279839</v>
      </c>
    </row>
    <row r="13" spans="1:5" ht="12.75">
      <c r="A13" s="230" t="s">
        <v>35</v>
      </c>
      <c r="B13" s="191" t="s">
        <v>927</v>
      </c>
      <c r="C13" s="183" t="s">
        <v>24</v>
      </c>
      <c r="D13" s="186" t="s">
        <v>25</v>
      </c>
      <c r="E13" s="185">
        <v>152252</v>
      </c>
    </row>
    <row r="14" spans="1:5" ht="12.75">
      <c r="A14" s="230" t="s">
        <v>35</v>
      </c>
      <c r="B14" s="191" t="s">
        <v>927</v>
      </c>
      <c r="C14" s="183" t="s">
        <v>24</v>
      </c>
      <c r="D14" s="182" t="s">
        <v>92</v>
      </c>
      <c r="E14" s="185">
        <v>15009101</v>
      </c>
    </row>
    <row r="15" spans="1:5" ht="12.75">
      <c r="A15" s="230" t="s">
        <v>35</v>
      </c>
      <c r="B15" s="191" t="s">
        <v>927</v>
      </c>
      <c r="C15" s="183" t="s">
        <v>24</v>
      </c>
      <c r="D15" s="182" t="s">
        <v>75</v>
      </c>
      <c r="E15" s="185">
        <v>1236903</v>
      </c>
    </row>
    <row r="16" spans="1:5" ht="12.75">
      <c r="A16" s="230" t="s">
        <v>35</v>
      </c>
      <c r="B16" s="191" t="s">
        <v>927</v>
      </c>
      <c r="C16" s="183" t="s">
        <v>24</v>
      </c>
      <c r="D16" s="186" t="s">
        <v>42</v>
      </c>
      <c r="E16" s="185">
        <v>5959399</v>
      </c>
    </row>
    <row r="17" spans="1:5" ht="12.75">
      <c r="A17" s="230" t="s">
        <v>35</v>
      </c>
      <c r="B17" s="191" t="s">
        <v>927</v>
      </c>
      <c r="C17" s="183" t="s">
        <v>24</v>
      </c>
      <c r="D17" s="182" t="s">
        <v>84</v>
      </c>
      <c r="E17" s="185">
        <v>14112850</v>
      </c>
    </row>
    <row r="18" spans="1:5" ht="12.75">
      <c r="A18" s="230" t="s">
        <v>35</v>
      </c>
      <c r="B18" s="191" t="s">
        <v>927</v>
      </c>
      <c r="C18" s="183" t="s">
        <v>24</v>
      </c>
      <c r="D18" s="186" t="s">
        <v>166</v>
      </c>
      <c r="E18" s="185">
        <v>1643426</v>
      </c>
    </row>
    <row r="19" spans="1:5" ht="12.75">
      <c r="A19" s="230" t="s">
        <v>35</v>
      </c>
      <c r="B19" s="191" t="s">
        <v>927</v>
      </c>
      <c r="C19" s="183" t="s">
        <v>24</v>
      </c>
      <c r="D19" s="186" t="s">
        <v>66</v>
      </c>
      <c r="E19" s="185">
        <v>203405</v>
      </c>
    </row>
    <row r="20" spans="1:5" ht="12.75">
      <c r="A20" s="230" t="s">
        <v>35</v>
      </c>
      <c r="B20" s="191" t="s">
        <v>928</v>
      </c>
      <c r="C20" s="183" t="s">
        <v>24</v>
      </c>
      <c r="D20" s="186" t="s">
        <v>25</v>
      </c>
      <c r="E20" s="185">
        <v>411</v>
      </c>
    </row>
    <row r="21" spans="1:5" ht="12.75">
      <c r="A21" s="231"/>
      <c r="B21" s="191"/>
      <c r="C21" s="145"/>
      <c r="D21" s="232"/>
      <c r="E21" s="185"/>
    </row>
    <row r="22" spans="1:5" ht="12.75">
      <c r="A22" s="231"/>
      <c r="B22" s="191"/>
      <c r="C22" s="145"/>
      <c r="D22" s="232"/>
      <c r="E22" s="185"/>
    </row>
    <row r="23" spans="1:5" ht="12.75">
      <c r="A23" s="231"/>
      <c r="B23" s="191"/>
      <c r="C23" s="145"/>
      <c r="D23" s="232"/>
      <c r="E23" s="185"/>
    </row>
    <row r="24" spans="1:5" ht="12.75">
      <c r="A24" s="231"/>
      <c r="B24" s="191"/>
      <c r="C24" s="145"/>
      <c r="D24" s="232"/>
      <c r="E24" s="185"/>
    </row>
    <row r="25" spans="1:5" ht="12.75">
      <c r="A25" s="231"/>
      <c r="B25" s="191"/>
      <c r="C25" s="145"/>
      <c r="D25" s="232"/>
      <c r="E25" s="185"/>
    </row>
    <row r="26" spans="1:5" ht="12.75">
      <c r="A26" s="231"/>
      <c r="B26" s="191"/>
      <c r="C26" s="145"/>
      <c r="D26" s="232"/>
      <c r="E26" s="185"/>
    </row>
    <row r="27" spans="1:5" ht="12.75">
      <c r="A27" s="231"/>
      <c r="B27" s="191"/>
      <c r="C27" s="145"/>
      <c r="D27" s="232"/>
      <c r="E27" s="185"/>
    </row>
    <row r="28" spans="1:5" ht="12.75">
      <c r="A28" s="231"/>
      <c r="B28" s="191"/>
      <c r="C28" s="145"/>
      <c r="D28" s="232"/>
      <c r="E28" s="185"/>
    </row>
    <row r="29" spans="1:5" ht="12.75">
      <c r="A29" s="231"/>
      <c r="B29" s="191"/>
      <c r="C29" s="145"/>
      <c r="D29" s="232"/>
      <c r="E29" s="185"/>
    </row>
    <row r="30" spans="1:5" ht="12.75">
      <c r="A30" s="231"/>
      <c r="B30" s="191"/>
      <c r="C30" s="145"/>
      <c r="D30" s="232"/>
      <c r="E30" s="185"/>
    </row>
    <row r="31" spans="1:5" ht="12.75">
      <c r="A31" s="231"/>
      <c r="B31" s="191"/>
      <c r="C31" s="145"/>
      <c r="D31" s="232"/>
      <c r="E31" s="185"/>
    </row>
    <row r="32" spans="1:5" ht="12.75">
      <c r="A32" s="231"/>
      <c r="B32" s="191"/>
      <c r="C32" s="145"/>
      <c r="D32" s="232"/>
      <c r="E32" s="185"/>
    </row>
    <row r="33" spans="1:5" ht="12.75">
      <c r="A33" s="231"/>
      <c r="B33" s="191"/>
      <c r="C33" s="145"/>
      <c r="D33" s="232"/>
      <c r="E33" s="185"/>
    </row>
    <row r="34" spans="1:5" ht="12.75">
      <c r="A34" s="231"/>
      <c r="B34" s="191"/>
      <c r="C34" s="145"/>
      <c r="D34" s="232"/>
      <c r="E34" s="185"/>
    </row>
    <row r="35" spans="1:5" ht="12.75">
      <c r="A35" s="231"/>
      <c r="B35" s="191"/>
      <c r="C35" s="145"/>
      <c r="D35" s="232"/>
      <c r="E35" s="185"/>
    </row>
    <row r="36" spans="1:5" ht="12.75">
      <c r="A36" s="231"/>
      <c r="B36" s="191"/>
      <c r="C36" s="145"/>
      <c r="D36" s="232"/>
      <c r="E36" s="185"/>
    </row>
    <row r="37" spans="1:5" ht="12.75">
      <c r="A37" s="231"/>
      <c r="B37" s="191"/>
      <c r="C37" s="145"/>
      <c r="D37" s="232"/>
      <c r="E37" s="185"/>
    </row>
    <row r="38" spans="1:5" ht="12.75">
      <c r="A38" s="231"/>
      <c r="B38" s="191"/>
      <c r="C38" s="145"/>
      <c r="D38" s="232"/>
      <c r="E38" s="185"/>
    </row>
    <row r="39" spans="1:5" ht="12.75">
      <c r="A39" s="231"/>
      <c r="B39" s="191"/>
      <c r="C39" s="145"/>
      <c r="D39" s="232"/>
      <c r="E39" s="185"/>
    </row>
    <row r="40" spans="1:5" ht="12.75">
      <c r="A40" s="231"/>
      <c r="B40" s="191"/>
      <c r="C40" s="145"/>
      <c r="D40" s="232"/>
      <c r="E40" s="185"/>
    </row>
    <row r="41" spans="1:5" ht="12.75">
      <c r="A41" s="231"/>
      <c r="B41" s="191"/>
      <c r="C41" s="145"/>
      <c r="D41" s="232"/>
      <c r="E41" s="185"/>
    </row>
    <row r="42" spans="1:5" ht="12.75">
      <c r="A42" s="231"/>
      <c r="B42" s="191"/>
      <c r="C42" s="145"/>
      <c r="D42" s="232"/>
      <c r="E42" s="185"/>
    </row>
    <row r="43" spans="1:5" ht="12.75">
      <c r="A43" s="231"/>
      <c r="B43" s="191"/>
      <c r="C43" s="145"/>
      <c r="D43" s="232"/>
      <c r="E43" s="185"/>
    </row>
    <row r="44" spans="1:5" ht="12.75">
      <c r="A44" s="231"/>
      <c r="B44" s="191"/>
      <c r="C44" s="145"/>
      <c r="D44" s="232"/>
      <c r="E44" s="185"/>
    </row>
    <row r="45" spans="1:5" ht="12.75">
      <c r="A45" s="231"/>
      <c r="B45" s="191"/>
      <c r="C45" s="145"/>
      <c r="D45" s="232"/>
      <c r="E45" s="185"/>
    </row>
    <row r="46" spans="1:5" ht="12.75">
      <c r="A46" s="231"/>
      <c r="B46" s="191"/>
      <c r="C46" s="145"/>
      <c r="D46" s="232"/>
      <c r="E46" s="185"/>
    </row>
    <row r="47" spans="1:5" ht="12.75">
      <c r="A47" s="231"/>
      <c r="B47" s="191"/>
      <c r="C47" s="145"/>
      <c r="D47" s="232"/>
      <c r="E47" s="185"/>
    </row>
    <row r="48" spans="1:5" ht="12.75">
      <c r="A48" s="231"/>
      <c r="B48" s="191"/>
      <c r="C48" s="145"/>
      <c r="D48" s="232"/>
      <c r="E48" s="185"/>
    </row>
    <row r="49" spans="1:5" ht="12.75">
      <c r="A49" s="231"/>
      <c r="B49" s="191"/>
      <c r="C49" s="145"/>
      <c r="D49" s="232"/>
      <c r="E49" s="185"/>
    </row>
    <row r="50" spans="1:5" ht="12.75">
      <c r="A50" s="231"/>
      <c r="B50" s="191"/>
      <c r="C50" s="145"/>
      <c r="D50" s="232"/>
      <c r="E50" s="185"/>
    </row>
    <row r="51" spans="1:5" ht="12.75">
      <c r="A51" s="231"/>
      <c r="B51" s="191"/>
      <c r="C51" s="145"/>
      <c r="D51" s="232"/>
      <c r="E51" s="185"/>
    </row>
    <row r="52" spans="1:5" ht="12.75">
      <c r="A52" s="231"/>
      <c r="B52" s="191"/>
      <c r="C52" s="145"/>
      <c r="D52" s="191"/>
      <c r="E52" s="185"/>
    </row>
    <row r="53" spans="1:5" ht="12.75">
      <c r="A53" s="231"/>
      <c r="B53" s="191"/>
      <c r="C53" s="145"/>
      <c r="D53" s="191"/>
      <c r="E53" s="185"/>
    </row>
    <row r="54" spans="1:5" ht="12.75">
      <c r="A54" s="231"/>
      <c r="B54" s="191"/>
      <c r="C54" s="145"/>
      <c r="D54" s="191"/>
      <c r="E54" s="185"/>
    </row>
    <row r="55" spans="1:5" ht="12.75">
      <c r="A55" s="231"/>
      <c r="B55" s="191"/>
      <c r="C55" s="145"/>
      <c r="D55" s="191"/>
      <c r="E55" s="185"/>
    </row>
    <row r="56" spans="1:5" ht="12.75">
      <c r="A56" s="231"/>
      <c r="B56" s="191"/>
      <c r="C56" s="145"/>
      <c r="D56" s="191"/>
      <c r="E56" s="185"/>
    </row>
    <row r="57" spans="1:5" ht="12.75">
      <c r="A57" s="231"/>
      <c r="B57" s="191"/>
      <c r="C57" s="145"/>
      <c r="D57" s="191"/>
      <c r="E57" s="185"/>
    </row>
    <row r="58" spans="1:5" ht="12.75">
      <c r="A58" s="231"/>
      <c r="B58" s="191"/>
      <c r="C58" s="145"/>
      <c r="D58" s="191"/>
      <c r="E58" s="185"/>
    </row>
    <row r="59" spans="1:5" ht="12.75">
      <c r="A59" s="231"/>
      <c r="B59" s="191"/>
      <c r="C59" s="145"/>
      <c r="D59" s="191"/>
      <c r="E59" s="185"/>
    </row>
    <row r="60" spans="1:5" ht="12.75">
      <c r="A60" s="231"/>
      <c r="B60" s="191"/>
      <c r="C60" s="145"/>
      <c r="D60" s="191"/>
      <c r="E60" s="185"/>
    </row>
    <row r="61" spans="1:5" ht="12.75">
      <c r="A61" s="231"/>
      <c r="B61" s="191"/>
      <c r="C61" s="145"/>
      <c r="D61" s="191"/>
      <c r="E61" s="185"/>
    </row>
    <row r="62" spans="1:5" ht="12.75">
      <c r="A62" s="231"/>
      <c r="B62" s="191"/>
      <c r="C62" s="145"/>
      <c r="D62" s="191"/>
      <c r="E62" s="185"/>
    </row>
    <row r="63" spans="1:5" ht="12.75">
      <c r="A63" s="231"/>
      <c r="B63" s="191"/>
      <c r="C63" s="145"/>
      <c r="D63" s="191"/>
      <c r="E63" s="185"/>
    </row>
    <row r="64" spans="1:5" ht="12.75">
      <c r="A64" s="231"/>
      <c r="B64" s="191"/>
      <c r="C64" s="145"/>
      <c r="D64" s="191"/>
      <c r="E64" s="185"/>
    </row>
    <row r="65" spans="1:5" ht="12.75">
      <c r="A65" s="231"/>
      <c r="B65" s="191"/>
      <c r="C65" s="145"/>
      <c r="D65" s="191"/>
      <c r="E65" s="185"/>
    </row>
    <row r="66" spans="1:5" ht="12.75">
      <c r="A66" s="231"/>
      <c r="B66" s="191"/>
      <c r="C66" s="145"/>
      <c r="D66" s="191"/>
      <c r="E66" s="185"/>
    </row>
    <row r="67" spans="1:5" ht="12.75">
      <c r="A67" s="231"/>
      <c r="B67" s="191"/>
      <c r="C67" s="145"/>
      <c r="D67" s="191"/>
      <c r="E67" s="185"/>
    </row>
    <row r="68" spans="1:5" ht="12.75">
      <c r="A68" s="231"/>
      <c r="B68" s="191"/>
      <c r="C68" s="145"/>
      <c r="D68" s="191"/>
      <c r="E68" s="185"/>
    </row>
    <row r="69" spans="1:5" ht="12.75">
      <c r="A69" s="231"/>
      <c r="B69" s="191"/>
      <c r="C69" s="145"/>
      <c r="D69" s="191"/>
      <c r="E69" s="185"/>
    </row>
    <row r="70" spans="1:5" ht="12.75">
      <c r="A70" s="231"/>
      <c r="B70" s="191"/>
      <c r="C70" s="145"/>
      <c r="D70" s="191"/>
      <c r="E70" s="185"/>
    </row>
    <row r="71" spans="1:5" ht="12.75">
      <c r="A71" s="231"/>
      <c r="B71" s="191"/>
      <c r="C71" s="145"/>
      <c r="D71" s="191"/>
      <c r="E71" s="185"/>
    </row>
    <row r="72" spans="1:5" ht="12.75">
      <c r="A72" s="231"/>
      <c r="B72" s="191"/>
      <c r="C72" s="145"/>
      <c r="D72" s="191"/>
      <c r="E72" s="185"/>
    </row>
    <row r="73" spans="1:5" ht="12.75">
      <c r="A73" s="231"/>
      <c r="B73" s="191"/>
      <c r="C73" s="145"/>
      <c r="D73" s="191"/>
      <c r="E73" s="185"/>
    </row>
    <row r="74" spans="1:5" ht="12.75">
      <c r="A74" s="231"/>
      <c r="B74" s="191"/>
      <c r="C74" s="145"/>
      <c r="D74" s="191"/>
      <c r="E74" s="185"/>
    </row>
    <row r="75" spans="1:5" ht="12.75">
      <c r="A75" s="231"/>
      <c r="B75" s="191"/>
      <c r="C75" s="145"/>
      <c r="D75" s="191"/>
      <c r="E75" s="185"/>
    </row>
    <row r="76" spans="1:5" ht="12.75">
      <c r="A76" s="231"/>
      <c r="B76" s="191"/>
      <c r="C76" s="145"/>
      <c r="D76" s="191"/>
      <c r="E76" s="185"/>
    </row>
    <row r="77" spans="1:5" ht="12.75">
      <c r="A77" s="231"/>
      <c r="B77" s="191"/>
      <c r="C77" s="145"/>
      <c r="D77" s="191"/>
      <c r="E77" s="185"/>
    </row>
    <row r="78" spans="1:5" ht="12.75">
      <c r="A78" s="231"/>
      <c r="B78" s="191"/>
      <c r="C78" s="145"/>
      <c r="D78" s="191"/>
      <c r="E78" s="185"/>
    </row>
    <row r="79" spans="1:5" ht="12.75">
      <c r="A79" s="231"/>
      <c r="B79" s="191"/>
      <c r="C79" s="145"/>
      <c r="D79" s="191"/>
      <c r="E79" s="185"/>
    </row>
    <row r="80" spans="1:5" ht="12.75">
      <c r="A80" s="231"/>
      <c r="B80" s="191"/>
      <c r="C80" s="145"/>
      <c r="D80" s="191"/>
      <c r="E80" s="185"/>
    </row>
    <row r="81" spans="1:5" ht="12.75">
      <c r="A81" s="231"/>
      <c r="B81" s="191"/>
      <c r="C81" s="145"/>
      <c r="D81" s="191"/>
      <c r="E81" s="185"/>
    </row>
    <row r="82" spans="1:5" ht="12.75">
      <c r="A82" s="231"/>
      <c r="B82" s="191"/>
      <c r="C82" s="145"/>
      <c r="D82" s="191"/>
      <c r="E82" s="185"/>
    </row>
    <row r="83" spans="1:5" ht="12.75">
      <c r="A83" s="231"/>
      <c r="B83" s="191"/>
      <c r="C83" s="145"/>
      <c r="D83" s="191"/>
      <c r="E83" s="185"/>
    </row>
    <row r="84" spans="1:5" ht="12.75">
      <c r="A84" s="231"/>
      <c r="B84" s="191"/>
      <c r="C84" s="145"/>
      <c r="D84" s="191"/>
      <c r="E84" s="185"/>
    </row>
    <row r="85" spans="1:5" ht="12.75">
      <c r="A85" s="231"/>
      <c r="B85" s="191"/>
      <c r="C85" s="145"/>
      <c r="D85" s="191"/>
      <c r="E85" s="185"/>
    </row>
    <row r="86" spans="1:5" ht="12.75">
      <c r="A86" s="231"/>
      <c r="B86" s="191"/>
      <c r="C86" s="145"/>
      <c r="D86" s="191"/>
      <c r="E86" s="185"/>
    </row>
    <row r="87" spans="1:5" ht="12.75">
      <c r="A87" s="231"/>
      <c r="B87" s="191"/>
      <c r="C87" s="145"/>
      <c r="D87" s="191"/>
      <c r="E87" s="185"/>
    </row>
    <row r="88" spans="1:5" ht="12.75">
      <c r="A88" s="231"/>
      <c r="B88" s="191"/>
      <c r="C88" s="145"/>
      <c r="D88" s="191"/>
      <c r="E88" s="185"/>
    </row>
    <row r="89" spans="1:5" ht="12.75">
      <c r="A89" s="231"/>
      <c r="B89" s="191"/>
      <c r="C89" s="145"/>
      <c r="D89" s="191"/>
      <c r="E89" s="185"/>
    </row>
    <row r="90" spans="1:5" ht="12.75">
      <c r="A90" s="231"/>
      <c r="B90" s="191"/>
      <c r="C90" s="145"/>
      <c r="D90" s="191"/>
      <c r="E90" s="185"/>
    </row>
    <row r="91" spans="1:5" ht="12.75">
      <c r="A91" s="231"/>
      <c r="B91" s="191"/>
      <c r="C91" s="145"/>
      <c r="D91" s="191"/>
      <c r="E91" s="185"/>
    </row>
    <row r="92" spans="1:5" ht="12.75">
      <c r="A92" s="231"/>
      <c r="B92" s="191"/>
      <c r="C92" s="145"/>
      <c r="D92" s="191"/>
      <c r="E92" s="185"/>
    </row>
    <row r="93" spans="1:5" ht="12.75">
      <c r="A93" s="231"/>
      <c r="B93" s="191"/>
      <c r="C93" s="145"/>
      <c r="D93" s="191"/>
      <c r="E93" s="185"/>
    </row>
    <row r="94" spans="1:5" ht="12.75">
      <c r="A94" s="231"/>
      <c r="B94" s="191"/>
      <c r="C94" s="145"/>
      <c r="D94" s="191"/>
      <c r="E94" s="185"/>
    </row>
    <row r="95" spans="1:5" ht="12.75">
      <c r="A95" s="231"/>
      <c r="B95" s="191"/>
      <c r="C95" s="145"/>
      <c r="D95" s="191"/>
      <c r="E95" s="185"/>
    </row>
    <row r="96" spans="1:5" ht="12.75">
      <c r="A96" s="231"/>
      <c r="B96" s="191"/>
      <c r="C96" s="145"/>
      <c r="D96" s="191"/>
      <c r="E96" s="185"/>
    </row>
    <row r="97" spans="1:5" ht="12.75">
      <c r="A97" s="231"/>
      <c r="B97" s="191"/>
      <c r="C97" s="145"/>
      <c r="D97" s="191"/>
      <c r="E97" s="185"/>
    </row>
    <row r="98" spans="1:5" ht="12.75">
      <c r="A98" s="231"/>
      <c r="B98" s="191"/>
      <c r="C98" s="145"/>
      <c r="D98" s="191"/>
      <c r="E98" s="185"/>
    </row>
    <row r="99" spans="1:5" ht="12.75">
      <c r="A99" s="231"/>
      <c r="B99" s="191"/>
      <c r="C99" s="145"/>
      <c r="D99" s="191"/>
      <c r="E99" s="185"/>
    </row>
    <row r="100" spans="1:5" ht="12.75">
      <c r="A100" s="231"/>
      <c r="B100" s="191"/>
      <c r="C100" s="145"/>
      <c r="D100" s="191"/>
      <c r="E100" s="185"/>
    </row>
    <row r="101" spans="1:5" ht="12.75">
      <c r="A101" s="231"/>
      <c r="B101" s="191"/>
      <c r="C101" s="145"/>
      <c r="D101" s="191"/>
      <c r="E101" s="185"/>
    </row>
    <row r="102" spans="1:5" ht="12.75">
      <c r="A102" s="231"/>
      <c r="B102" s="191"/>
      <c r="C102" s="145"/>
      <c r="D102" s="191"/>
      <c r="E102" s="185"/>
    </row>
    <row r="103" spans="1:5" ht="12.75">
      <c r="A103" s="231"/>
      <c r="B103" s="191"/>
      <c r="C103" s="145"/>
      <c r="D103" s="191"/>
      <c r="E103" s="185"/>
    </row>
    <row r="104" spans="1:5" ht="12.75">
      <c r="A104" s="231"/>
      <c r="B104" s="191"/>
      <c r="C104" s="145"/>
      <c r="D104" s="191"/>
      <c r="E104" s="185"/>
    </row>
    <row r="105" spans="1:5" ht="12.75">
      <c r="A105" s="231"/>
      <c r="B105" s="191"/>
      <c r="C105" s="145"/>
      <c r="D105" s="191"/>
      <c r="E105" s="185"/>
    </row>
    <row r="106" spans="1:5" ht="12.75">
      <c r="A106" s="231"/>
      <c r="B106" s="191"/>
      <c r="C106" s="145"/>
      <c r="D106" s="191"/>
      <c r="E106" s="185"/>
    </row>
    <row r="107" spans="1:5" ht="12.75">
      <c r="A107" s="231"/>
      <c r="B107" s="191"/>
      <c r="C107" s="145"/>
      <c r="D107" s="191"/>
      <c r="E107" s="185"/>
    </row>
    <row r="108" spans="1:5" ht="12.75">
      <c r="A108" s="231"/>
      <c r="B108" s="191"/>
      <c r="C108" s="145"/>
      <c r="D108" s="191"/>
      <c r="E108" s="185"/>
    </row>
    <row r="109" spans="1:5" ht="12.75">
      <c r="A109" s="231"/>
      <c r="B109" s="191"/>
      <c r="C109" s="145"/>
      <c r="D109" s="191"/>
      <c r="E109" s="185"/>
    </row>
    <row r="110" spans="1:5" ht="12.75">
      <c r="A110" s="231"/>
      <c r="B110" s="191"/>
      <c r="C110" s="145"/>
      <c r="D110" s="191"/>
      <c r="E110" s="185"/>
    </row>
    <row r="111" spans="1:5" ht="12.75">
      <c r="A111" s="231"/>
      <c r="B111" s="191"/>
      <c r="C111" s="145"/>
      <c r="D111" s="191"/>
      <c r="E111" s="185"/>
    </row>
    <row r="112" spans="1:5" ht="12.75">
      <c r="A112" s="231"/>
      <c r="B112" s="191"/>
      <c r="C112" s="145"/>
      <c r="D112" s="191"/>
      <c r="E112" s="185"/>
    </row>
    <row r="113" spans="1:5" ht="12.75">
      <c r="A113" s="231"/>
      <c r="B113" s="191"/>
      <c r="C113" s="145"/>
      <c r="D113" s="191"/>
      <c r="E113" s="185"/>
    </row>
    <row r="114" spans="1:5" ht="12.75">
      <c r="A114" s="231"/>
      <c r="B114" s="191"/>
      <c r="C114" s="145"/>
      <c r="D114" s="191"/>
      <c r="E114" s="185"/>
    </row>
    <row r="115" spans="1:5" ht="12.75">
      <c r="A115" s="231"/>
      <c r="B115" s="191"/>
      <c r="C115" s="145"/>
      <c r="D115" s="191"/>
      <c r="E115" s="185"/>
    </row>
    <row r="116" spans="1:5" ht="12.75">
      <c r="A116" s="231"/>
      <c r="B116" s="191"/>
      <c r="C116" s="145"/>
      <c r="D116" s="191"/>
      <c r="E116" s="185"/>
    </row>
    <row r="117" spans="1:5" ht="12.75">
      <c r="A117" s="231"/>
      <c r="B117" s="191"/>
      <c r="C117" s="145"/>
      <c r="D117" s="191"/>
      <c r="E117" s="185"/>
    </row>
    <row r="118" spans="1:5" ht="12.75">
      <c r="A118" s="231"/>
      <c r="B118" s="191"/>
      <c r="C118" s="145"/>
      <c r="D118" s="191"/>
      <c r="E118" s="185"/>
    </row>
    <row r="119" spans="1:5" ht="12.75">
      <c r="A119" s="231"/>
      <c r="B119" s="191"/>
      <c r="C119" s="145"/>
      <c r="D119" s="191"/>
      <c r="E119" s="185"/>
    </row>
    <row r="120" spans="1:5" ht="12.75">
      <c r="A120" s="231"/>
      <c r="B120" s="191"/>
      <c r="C120" s="145"/>
      <c r="D120" s="191"/>
      <c r="E120" s="185"/>
    </row>
    <row r="121" spans="1:5" ht="12.75">
      <c r="A121" s="231"/>
      <c r="B121" s="191"/>
      <c r="C121" s="145"/>
      <c r="D121" s="191"/>
      <c r="E121" s="185"/>
    </row>
    <row r="122" spans="1:5" ht="12.75">
      <c r="A122" s="231"/>
      <c r="B122" s="191"/>
      <c r="C122" s="145"/>
      <c r="D122" s="191"/>
      <c r="E122" s="185"/>
    </row>
    <row r="123" spans="1:5" ht="12.75">
      <c r="A123" s="231"/>
      <c r="B123" s="191"/>
      <c r="C123" s="145"/>
      <c r="D123" s="191"/>
      <c r="E123" s="185"/>
    </row>
    <row r="124" spans="1:5" ht="12.75">
      <c r="A124" s="231"/>
      <c r="B124" s="191"/>
      <c r="C124" s="145"/>
      <c r="D124" s="191"/>
      <c r="E124" s="185"/>
    </row>
    <row r="125" spans="1:5" ht="12.75">
      <c r="A125" s="231"/>
      <c r="B125" s="191"/>
      <c r="C125" s="145"/>
      <c r="D125" s="191"/>
      <c r="E125" s="185"/>
    </row>
    <row r="126" spans="1:5" ht="12.75">
      <c r="A126" s="231"/>
      <c r="B126" s="191"/>
      <c r="C126" s="145"/>
      <c r="D126" s="191"/>
      <c r="E126" s="185"/>
    </row>
    <row r="127" spans="1:5" ht="12.75">
      <c r="A127" s="231"/>
      <c r="B127" s="191"/>
      <c r="C127" s="145"/>
      <c r="D127" s="191"/>
      <c r="E127" s="185"/>
    </row>
    <row r="128" spans="1:5" ht="12.75">
      <c r="A128" s="231"/>
      <c r="B128" s="191"/>
      <c r="C128" s="145"/>
      <c r="D128" s="191"/>
      <c r="E128" s="185"/>
    </row>
    <row r="129" spans="1:5" ht="12.75">
      <c r="A129" s="231"/>
      <c r="B129" s="191"/>
      <c r="C129" s="145"/>
      <c r="D129" s="191"/>
      <c r="E129" s="185"/>
    </row>
    <row r="130" spans="1:5" ht="12.75">
      <c r="A130" s="231"/>
      <c r="B130" s="191"/>
      <c r="C130" s="145"/>
      <c r="D130" s="191"/>
      <c r="E130" s="185"/>
    </row>
    <row r="131" spans="1:5" ht="12.75">
      <c r="A131" s="231"/>
      <c r="B131" s="191"/>
      <c r="C131" s="145"/>
      <c r="D131" s="191"/>
      <c r="E131" s="185"/>
    </row>
    <row r="132" spans="1:5" ht="12.75">
      <c r="A132" s="231"/>
      <c r="B132" s="191"/>
      <c r="C132" s="145"/>
      <c r="D132" s="191"/>
      <c r="E132" s="185"/>
    </row>
    <row r="133" spans="1:5" ht="12.75">
      <c r="A133" s="231"/>
      <c r="B133" s="191"/>
      <c r="C133" s="145"/>
      <c r="D133" s="191"/>
      <c r="E133" s="185"/>
    </row>
    <row r="134" spans="1:5" ht="12.75">
      <c r="A134" s="231"/>
      <c r="B134" s="191"/>
      <c r="C134" s="145"/>
      <c r="D134" s="191"/>
      <c r="E134" s="185"/>
    </row>
    <row r="135" spans="1:5" ht="12.75">
      <c r="A135" s="231"/>
      <c r="B135" s="191"/>
      <c r="C135" s="145"/>
      <c r="D135" s="191"/>
      <c r="E135" s="185"/>
    </row>
    <row r="136" spans="1:5" ht="12.75">
      <c r="A136" s="231"/>
      <c r="B136" s="191"/>
      <c r="C136" s="145"/>
      <c r="D136" s="191"/>
      <c r="E136" s="185"/>
    </row>
    <row r="137" spans="1:5" ht="12.75">
      <c r="A137" s="231"/>
      <c r="B137" s="191"/>
      <c r="C137" s="145"/>
      <c r="D137" s="191"/>
      <c r="E137" s="185"/>
    </row>
    <row r="138" spans="1:5" ht="12.75">
      <c r="A138" s="231"/>
      <c r="B138" s="191"/>
      <c r="C138" s="145"/>
      <c r="D138" s="191"/>
      <c r="E138" s="185"/>
    </row>
    <row r="139" spans="1:5" ht="12.75">
      <c r="A139" s="231"/>
      <c r="B139" s="191"/>
      <c r="C139" s="145"/>
      <c r="D139" s="191"/>
      <c r="E139" s="185"/>
    </row>
    <row r="140" spans="1:5" ht="12.75">
      <c r="A140" s="231"/>
      <c r="B140" s="191"/>
      <c r="C140" s="145"/>
      <c r="D140" s="191"/>
      <c r="E140" s="185"/>
    </row>
    <row r="141" spans="1:5" ht="12.75">
      <c r="A141" s="231"/>
      <c r="B141" s="191"/>
      <c r="C141" s="145"/>
      <c r="D141" s="191"/>
      <c r="E141" s="185"/>
    </row>
    <row r="142" spans="1:5" ht="12.75">
      <c r="A142" s="231"/>
      <c r="B142" s="191"/>
      <c r="C142" s="145"/>
      <c r="D142" s="191"/>
      <c r="E142" s="185"/>
    </row>
    <row r="143" spans="1:5" ht="12.75">
      <c r="A143" s="231"/>
      <c r="B143" s="191"/>
      <c r="C143" s="145"/>
      <c r="D143" s="191"/>
      <c r="E143" s="185"/>
    </row>
    <row r="144" spans="1:5" ht="12.75">
      <c r="A144" s="231"/>
      <c r="B144" s="191"/>
      <c r="C144" s="145"/>
      <c r="D144" s="191"/>
      <c r="E144" s="185"/>
    </row>
    <row r="145" spans="1:5" ht="12.75">
      <c r="A145" s="231"/>
      <c r="B145" s="191"/>
      <c r="C145" s="145"/>
      <c r="D145" s="191"/>
      <c r="E145" s="185"/>
    </row>
    <row r="146" spans="1:5" ht="12.75">
      <c r="A146" s="231"/>
      <c r="B146" s="191"/>
      <c r="C146" s="145"/>
      <c r="D146" s="191"/>
      <c r="E146" s="185"/>
    </row>
    <row r="147" spans="1:5" ht="12.75">
      <c r="A147" s="231"/>
      <c r="B147" s="191"/>
      <c r="C147" s="145"/>
      <c r="D147" s="191"/>
      <c r="E147" s="185"/>
    </row>
    <row r="148" spans="1:5" ht="12.75">
      <c r="A148" s="231"/>
      <c r="B148" s="191"/>
      <c r="C148" s="145"/>
      <c r="D148" s="191"/>
      <c r="E148" s="185"/>
    </row>
  </sheetData>
  <sheetProtection selectLockedCells="1" selectUnlockedCells="1"/>
  <mergeCells count="4">
    <mergeCell ref="A3:E3"/>
    <mergeCell ref="A4:E4"/>
    <mergeCell ref="A6:E7"/>
    <mergeCell ref="A9:E9"/>
  </mergeCells>
  <dataValidations count="5">
    <dataValidation type="list" allowBlank="1" showErrorMessage="1" error="The entry you have entered is not valid" sqref="B12:B148">
      <formula1>Industry.Equities</formula1>
      <formula2>0</formula2>
    </dataValidation>
    <dataValidation type="list" allowBlank="1" showErrorMessage="1" error="The entry you have entered is not valid" sqref="A11:A148">
      <formula1>Fund</formula1>
      <formula2>0</formula2>
    </dataValidation>
    <dataValidation type="list" allowBlank="1" showErrorMessage="1" error="The entry you have entered is not valid" sqref="C11:C148">
      <formula1>Country2</formula1>
      <formula2>0</formula2>
    </dataValidation>
    <dataValidation type="list" allowBlank="1" showErrorMessage="1" error="The entry you have entered is not valid" sqref="D11:D148">
      <formula1>currency</formula1>
      <formula2>0</formula2>
    </dataValidation>
    <dataValidation type="list" allowBlank="1" showErrorMessage="1" sqref="C2:D2 C3:C4">
      <formula1>AssetCategories</formula1>
      <formula2>0</formula2>
    </dataValidation>
  </dataValidations>
  <printOptions/>
  <pageMargins left="0.7083333333333334" right="0.7083333333333334" top="0.7479166666666667" bottom="0.7479166666666667" header="0.5118055555555555" footer="0.31527777777777777"/>
  <pageSetup fitToHeight="1" fitToWidth="1" horizontalDpi="300" verticalDpi="300" orientation="landscape" paperSize="9"/>
  <headerFooter alignWithMargins="0">
    <oddFooter>&amp;L&amp;"Calibri,Regular"&amp;11&amp;D  &amp;T&amp;R&amp;"Calibri,Regular"&amp;14&amp;F
&amp;A</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O147"/>
  <sheetViews>
    <sheetView showGridLines="0" zoomScale="85" zoomScaleNormal="85" workbookViewId="0" topLeftCell="A14">
      <selection activeCell="B20" sqref="B20"/>
    </sheetView>
  </sheetViews>
  <sheetFormatPr defaultColWidth="9.140625" defaultRowHeight="12.75"/>
  <cols>
    <col min="1" max="1" width="10.7109375" style="112" customWidth="1"/>
    <col min="2" max="5" width="15.8515625" style="112" customWidth="1"/>
    <col min="6" max="6" width="20.8515625" style="112" customWidth="1"/>
    <col min="7" max="8" width="15.8515625" style="112" customWidth="1"/>
    <col min="9" max="9" width="20.8515625" style="112" customWidth="1"/>
    <col min="10" max="11" width="15.8515625" style="112" customWidth="1"/>
    <col min="12" max="12" width="16.8515625" style="113" customWidth="1"/>
    <col min="13" max="13" width="15.8515625" style="113" customWidth="1"/>
    <col min="14" max="14" width="20.7109375" style="113" customWidth="1"/>
    <col min="15" max="15" width="15.8515625" style="113" customWidth="1"/>
    <col min="16" max="16384" width="9.140625" style="233" customWidth="1"/>
  </cols>
  <sheetData>
    <row r="1" spans="1:15" ht="12.75">
      <c r="A1" s="234"/>
      <c r="B1" s="234"/>
      <c r="C1" s="234"/>
      <c r="D1" s="234"/>
      <c r="E1" s="234"/>
      <c r="F1" s="234"/>
      <c r="G1" s="234"/>
      <c r="H1" s="234"/>
      <c r="I1" s="234"/>
      <c r="J1" s="234"/>
      <c r="K1" s="234"/>
      <c r="L1" s="234"/>
      <c r="M1" s="234"/>
      <c r="N1" s="234"/>
      <c r="O1" s="234"/>
    </row>
    <row r="2" spans="1:15" ht="12.75">
      <c r="A2" s="116" t="s">
        <v>929</v>
      </c>
      <c r="B2" s="235"/>
      <c r="C2" s="235"/>
      <c r="D2" s="235"/>
      <c r="E2" s="235"/>
      <c r="F2" s="235"/>
      <c r="G2" s="235"/>
      <c r="H2" s="235"/>
      <c r="I2" s="235"/>
      <c r="J2" s="235"/>
      <c r="K2" s="236"/>
      <c r="L2" s="234"/>
      <c r="M2" s="234"/>
      <c r="N2" s="234"/>
      <c r="O2" s="234"/>
    </row>
    <row r="3" spans="1:15" ht="24" customHeight="1">
      <c r="A3" s="156" t="s">
        <v>930</v>
      </c>
      <c r="B3" s="156"/>
      <c r="C3" s="156"/>
      <c r="D3" s="156"/>
      <c r="E3" s="156"/>
      <c r="F3" s="156"/>
      <c r="G3" s="156"/>
      <c r="H3" s="156"/>
      <c r="I3" s="156"/>
      <c r="J3" s="156"/>
      <c r="K3" s="156"/>
      <c r="L3" s="234"/>
      <c r="M3" s="234"/>
      <c r="N3" s="234"/>
      <c r="O3" s="234"/>
    </row>
    <row r="4" spans="1:15" ht="34.5" customHeight="1">
      <c r="A4" s="120" t="s">
        <v>931</v>
      </c>
      <c r="B4" s="120"/>
      <c r="C4" s="120"/>
      <c r="D4" s="120"/>
      <c r="E4" s="120"/>
      <c r="F4" s="120"/>
      <c r="G4" s="120"/>
      <c r="H4" s="120"/>
      <c r="I4" s="120"/>
      <c r="J4" s="120"/>
      <c r="K4" s="120"/>
      <c r="L4" s="234"/>
      <c r="M4" s="234"/>
      <c r="N4" s="234"/>
      <c r="O4" s="234"/>
    </row>
    <row r="5" spans="1:15" ht="15" customHeight="1">
      <c r="A5" s="120" t="s">
        <v>932</v>
      </c>
      <c r="B5" s="120"/>
      <c r="C5" s="120"/>
      <c r="D5" s="120"/>
      <c r="E5" s="120"/>
      <c r="F5" s="120"/>
      <c r="G5" s="120"/>
      <c r="H5" s="120"/>
      <c r="I5" s="120"/>
      <c r="J5" s="120"/>
      <c r="K5" s="120"/>
      <c r="L5" s="234"/>
      <c r="M5" s="234"/>
      <c r="N5" s="234"/>
      <c r="O5" s="234"/>
    </row>
    <row r="6" spans="1:15" ht="48.75" customHeight="1">
      <c r="A6" s="120" t="s">
        <v>576</v>
      </c>
      <c r="B6" s="120"/>
      <c r="C6" s="120"/>
      <c r="D6" s="120"/>
      <c r="E6" s="120"/>
      <c r="F6" s="120"/>
      <c r="G6" s="120"/>
      <c r="H6" s="120"/>
      <c r="I6" s="120"/>
      <c r="J6" s="120"/>
      <c r="K6" s="120"/>
      <c r="L6" s="234"/>
      <c r="M6" s="234"/>
      <c r="N6" s="234"/>
      <c r="O6" s="234"/>
    </row>
    <row r="7" spans="1:15" ht="18" customHeight="1">
      <c r="A7" s="120" t="s">
        <v>933</v>
      </c>
      <c r="B7" s="120"/>
      <c r="C7" s="120"/>
      <c r="D7" s="120"/>
      <c r="E7" s="120"/>
      <c r="F7" s="120"/>
      <c r="G7" s="120"/>
      <c r="H7" s="120"/>
      <c r="I7" s="120"/>
      <c r="J7" s="120"/>
      <c r="K7" s="120"/>
      <c r="L7" s="234"/>
      <c r="M7" s="234"/>
      <c r="N7" s="234"/>
      <c r="O7" s="234"/>
    </row>
    <row r="8" spans="1:15" ht="30.75" customHeight="1">
      <c r="A8" s="156" t="s">
        <v>934</v>
      </c>
      <c r="B8" s="156"/>
      <c r="C8" s="156"/>
      <c r="D8" s="156"/>
      <c r="E8" s="156"/>
      <c r="F8" s="156"/>
      <c r="G8" s="156"/>
      <c r="H8" s="156"/>
      <c r="I8" s="156"/>
      <c r="J8" s="156"/>
      <c r="K8" s="156"/>
      <c r="L8" s="234"/>
      <c r="M8" s="234"/>
      <c r="N8" s="234"/>
      <c r="O8" s="234"/>
    </row>
    <row r="9" spans="1:15" ht="31.5" customHeight="1">
      <c r="A9" s="156" t="s">
        <v>578</v>
      </c>
      <c r="B9" s="156"/>
      <c r="C9" s="156"/>
      <c r="D9" s="156"/>
      <c r="E9" s="156"/>
      <c r="F9" s="156"/>
      <c r="G9" s="156"/>
      <c r="H9" s="156"/>
      <c r="I9" s="156"/>
      <c r="J9" s="156"/>
      <c r="K9" s="156"/>
      <c r="L9" s="234"/>
      <c r="M9" s="234"/>
      <c r="N9" s="234"/>
      <c r="O9" s="234"/>
    </row>
    <row r="10" spans="1:15" ht="58.5" customHeight="1">
      <c r="A10" s="237" t="s">
        <v>935</v>
      </c>
      <c r="B10" s="237"/>
      <c r="C10" s="237"/>
      <c r="D10" s="237"/>
      <c r="E10" s="237"/>
      <c r="F10" s="237"/>
      <c r="G10" s="237"/>
      <c r="H10" s="237"/>
      <c r="I10" s="237"/>
      <c r="J10" s="237"/>
      <c r="K10" s="237"/>
      <c r="L10" s="234"/>
      <c r="M10" s="234"/>
      <c r="N10" s="234"/>
      <c r="O10" s="234"/>
    </row>
    <row r="11" spans="1:15" ht="36" customHeight="1">
      <c r="A11" s="238" t="s">
        <v>936</v>
      </c>
      <c r="B11" s="238"/>
      <c r="C11" s="238"/>
      <c r="D11" s="238"/>
      <c r="E11" s="238"/>
      <c r="F11" s="238"/>
      <c r="G11" s="238"/>
      <c r="H11" s="238"/>
      <c r="I11" s="238"/>
      <c r="J11" s="238"/>
      <c r="K11" s="238"/>
      <c r="L11" s="234"/>
      <c r="M11" s="234"/>
      <c r="N11" s="234"/>
      <c r="O11" s="234"/>
    </row>
    <row r="12" spans="1:15" ht="48" customHeight="1">
      <c r="A12" s="234"/>
      <c r="B12" s="234"/>
      <c r="C12" s="234"/>
      <c r="D12" s="234"/>
      <c r="E12" s="234"/>
      <c r="F12" s="234"/>
      <c r="G12" s="234"/>
      <c r="H12" s="234"/>
      <c r="I12" s="234"/>
      <c r="J12" s="234"/>
      <c r="K12" s="234"/>
      <c r="L12" s="234"/>
      <c r="M12" s="234"/>
      <c r="N12" s="234"/>
      <c r="O12" s="234"/>
    </row>
    <row r="13" spans="1:15" ht="15" customHeight="1">
      <c r="A13" s="122" t="s">
        <v>937</v>
      </c>
      <c r="B13" s="122"/>
      <c r="C13" s="122"/>
      <c r="D13" s="122"/>
      <c r="E13" s="122"/>
      <c r="F13" s="122"/>
      <c r="G13" s="122"/>
      <c r="H13" s="122"/>
      <c r="I13" s="122"/>
      <c r="J13" s="122"/>
      <c r="K13" s="122"/>
      <c r="L13" s="122"/>
      <c r="M13" s="122"/>
      <c r="N13" s="122"/>
      <c r="O13" s="122"/>
    </row>
    <row r="14" spans="1:15" ht="27" customHeight="1">
      <c r="A14" s="122"/>
      <c r="B14" s="122"/>
      <c r="C14" s="122"/>
      <c r="D14" s="122"/>
      <c r="E14" s="122"/>
      <c r="F14" s="122"/>
      <c r="G14" s="122"/>
      <c r="H14" s="122"/>
      <c r="I14" s="122"/>
      <c r="J14" s="122"/>
      <c r="K14" s="122"/>
      <c r="L14" s="122"/>
      <c r="M14" s="122"/>
      <c r="N14" s="122"/>
      <c r="O14" s="122"/>
    </row>
    <row r="15" spans="1:15" ht="12.75">
      <c r="A15" s="115"/>
      <c r="B15" s="234"/>
      <c r="C15" s="234"/>
      <c r="D15" s="234"/>
      <c r="E15" s="234"/>
      <c r="F15" s="115"/>
      <c r="G15" s="234"/>
      <c r="H15" s="234"/>
      <c r="I15" s="234"/>
      <c r="J15" s="234"/>
      <c r="K15" s="234"/>
      <c r="L15" s="234"/>
      <c r="M15" s="234"/>
      <c r="N15" s="234"/>
      <c r="O15" s="234"/>
    </row>
    <row r="16" spans="1:15" ht="20.25" customHeight="1">
      <c r="A16" s="160" t="s">
        <v>0</v>
      </c>
      <c r="B16" s="239" t="s">
        <v>512</v>
      </c>
      <c r="C16" s="164" t="s">
        <v>938</v>
      </c>
      <c r="D16" s="164"/>
      <c r="E16" s="239" t="s">
        <v>513</v>
      </c>
      <c r="F16" s="239" t="s">
        <v>14</v>
      </c>
      <c r="G16" s="239" t="s">
        <v>15</v>
      </c>
      <c r="H16" s="161" t="s">
        <v>4</v>
      </c>
      <c r="I16" s="161" t="s">
        <v>514</v>
      </c>
      <c r="J16" s="239" t="s">
        <v>500</v>
      </c>
      <c r="K16" s="195"/>
      <c r="L16" s="163" t="s">
        <v>502</v>
      </c>
      <c r="M16" s="161" t="s">
        <v>503</v>
      </c>
      <c r="N16" s="240" t="s">
        <v>939</v>
      </c>
      <c r="O16" s="240"/>
    </row>
    <row r="17" spans="1:15" ht="18.75" customHeight="1">
      <c r="A17" s="160"/>
      <c r="B17" s="239"/>
      <c r="C17" s="241" t="s">
        <v>11</v>
      </c>
      <c r="D17" s="241" t="s">
        <v>12</v>
      </c>
      <c r="E17" s="239"/>
      <c r="F17" s="239"/>
      <c r="G17" s="239"/>
      <c r="H17" s="161"/>
      <c r="I17" s="161"/>
      <c r="J17" s="239"/>
      <c r="K17" s="197" t="s">
        <v>501</v>
      </c>
      <c r="L17" s="163"/>
      <c r="M17" s="161"/>
      <c r="N17" s="166" t="s">
        <v>515</v>
      </c>
      <c r="O17" s="242" t="s">
        <v>516</v>
      </c>
    </row>
    <row r="18" spans="1:15" ht="12.75">
      <c r="A18" s="243" t="s">
        <v>35</v>
      </c>
      <c r="B18" s="244" t="s">
        <v>940</v>
      </c>
      <c r="C18" s="245" t="s">
        <v>44</v>
      </c>
      <c r="D18" s="245" t="s">
        <v>28</v>
      </c>
      <c r="E18" s="246" t="s">
        <v>215</v>
      </c>
      <c r="F18" s="247" t="s">
        <v>30</v>
      </c>
      <c r="G18" s="247" t="s">
        <v>31</v>
      </c>
      <c r="H18" s="247" t="s">
        <v>22</v>
      </c>
      <c r="I18" s="248" t="s">
        <v>215</v>
      </c>
      <c r="J18" s="245" t="s">
        <v>140</v>
      </c>
      <c r="K18" s="247" t="s">
        <v>57</v>
      </c>
      <c r="L18" s="249">
        <v>5</v>
      </c>
      <c r="M18" s="249">
        <v>6</v>
      </c>
      <c r="N18" s="249">
        <v>8</v>
      </c>
      <c r="O18" s="250">
        <v>1234.56</v>
      </c>
    </row>
    <row r="19" spans="1:15" ht="12.75">
      <c r="A19" s="142" t="s">
        <v>63</v>
      </c>
      <c r="B19" s="137" t="s">
        <v>941</v>
      </c>
      <c r="C19" s="191" t="s">
        <v>27</v>
      </c>
      <c r="D19" s="191" t="s">
        <v>45</v>
      </c>
      <c r="E19" s="145" t="s">
        <v>41</v>
      </c>
      <c r="F19" s="134" t="s">
        <v>47</v>
      </c>
      <c r="G19" s="134" t="s">
        <v>48</v>
      </c>
      <c r="H19" s="134" t="s">
        <v>39</v>
      </c>
      <c r="I19" s="145" t="s">
        <v>41</v>
      </c>
      <c r="J19" s="191" t="s">
        <v>42</v>
      </c>
      <c r="K19" s="134" t="s">
        <v>57</v>
      </c>
      <c r="L19" s="251">
        <v>6</v>
      </c>
      <c r="M19" s="251">
        <v>7</v>
      </c>
      <c r="N19" s="251">
        <v>9</v>
      </c>
      <c r="O19" s="139">
        <v>2222.22</v>
      </c>
    </row>
    <row r="20" spans="1:15" ht="12.75">
      <c r="A20" s="252" t="s">
        <v>103</v>
      </c>
      <c r="B20" s="244" t="s">
        <v>940</v>
      </c>
      <c r="C20" s="245" t="s">
        <v>44</v>
      </c>
      <c r="D20" s="245" t="s">
        <v>28</v>
      </c>
      <c r="E20" s="248" t="s">
        <v>215</v>
      </c>
      <c r="F20" s="247" t="s">
        <v>30</v>
      </c>
      <c r="G20" s="247" t="s">
        <v>31</v>
      </c>
      <c r="H20" s="247" t="s">
        <v>22</v>
      </c>
      <c r="I20" s="248" t="s">
        <v>215</v>
      </c>
      <c r="J20" s="245" t="s">
        <v>140</v>
      </c>
      <c r="K20" s="247" t="s">
        <v>57</v>
      </c>
      <c r="L20" s="249">
        <v>5</v>
      </c>
      <c r="M20" s="249">
        <v>6</v>
      </c>
      <c r="N20" s="249">
        <v>8</v>
      </c>
      <c r="O20" s="250">
        <v>1234.56</v>
      </c>
    </row>
    <row r="21" spans="1:15" ht="12.75">
      <c r="A21" s="142" t="s">
        <v>81</v>
      </c>
      <c r="B21" s="137" t="s">
        <v>941</v>
      </c>
      <c r="C21" s="191" t="s">
        <v>27</v>
      </c>
      <c r="D21" s="191" t="s">
        <v>45</v>
      </c>
      <c r="E21" s="145" t="s">
        <v>41</v>
      </c>
      <c r="F21" s="134" t="s">
        <v>47</v>
      </c>
      <c r="G21" s="134" t="s">
        <v>48</v>
      </c>
      <c r="H21" s="134" t="s">
        <v>39</v>
      </c>
      <c r="I21" s="145" t="s">
        <v>41</v>
      </c>
      <c r="J21" s="191" t="s">
        <v>42</v>
      </c>
      <c r="K21" s="134" t="s">
        <v>57</v>
      </c>
      <c r="L21" s="251">
        <v>6</v>
      </c>
      <c r="M21" s="251">
        <v>7</v>
      </c>
      <c r="N21" s="251">
        <v>9</v>
      </c>
      <c r="O21" s="139">
        <v>2222.22</v>
      </c>
    </row>
    <row r="22" spans="1:15" ht="12.75">
      <c r="A22" s="252" t="s">
        <v>89</v>
      </c>
      <c r="B22" s="244" t="s">
        <v>940</v>
      </c>
      <c r="C22" s="245" t="s">
        <v>44</v>
      </c>
      <c r="D22" s="245" t="s">
        <v>28</v>
      </c>
      <c r="E22" s="248" t="s">
        <v>215</v>
      </c>
      <c r="F22" s="247" t="s">
        <v>30</v>
      </c>
      <c r="G22" s="247" t="s">
        <v>31</v>
      </c>
      <c r="H22" s="247" t="s">
        <v>22</v>
      </c>
      <c r="I22" s="248" t="s">
        <v>215</v>
      </c>
      <c r="J22" s="245" t="s">
        <v>140</v>
      </c>
      <c r="K22" s="247" t="s">
        <v>57</v>
      </c>
      <c r="L22" s="249">
        <v>5</v>
      </c>
      <c r="M22" s="249">
        <v>6</v>
      </c>
      <c r="N22" s="249">
        <v>8</v>
      </c>
      <c r="O22" s="250">
        <v>1234.56</v>
      </c>
    </row>
    <row r="23" spans="1:15" ht="12.75">
      <c r="A23" s="142" t="s">
        <v>19</v>
      </c>
      <c r="B23" s="137" t="s">
        <v>941</v>
      </c>
      <c r="C23" s="191" t="s">
        <v>27</v>
      </c>
      <c r="D23" s="191" t="s">
        <v>45</v>
      </c>
      <c r="E23" s="145" t="s">
        <v>41</v>
      </c>
      <c r="F23" s="134" t="s">
        <v>47</v>
      </c>
      <c r="G23" s="134" t="s">
        <v>48</v>
      </c>
      <c r="H23" s="134" t="s">
        <v>39</v>
      </c>
      <c r="I23" s="145" t="s">
        <v>41</v>
      </c>
      <c r="J23" s="191" t="s">
        <v>42</v>
      </c>
      <c r="K23" s="134" t="s">
        <v>57</v>
      </c>
      <c r="L23" s="251">
        <v>6</v>
      </c>
      <c r="M23" s="251">
        <v>7</v>
      </c>
      <c r="N23" s="251">
        <v>9</v>
      </c>
      <c r="O23" s="139">
        <v>2222.22</v>
      </c>
    </row>
    <row r="24" spans="1:15" ht="12.75">
      <c r="A24" s="252" t="s">
        <v>19</v>
      </c>
      <c r="B24" s="244" t="s">
        <v>940</v>
      </c>
      <c r="C24" s="245" t="s">
        <v>44</v>
      </c>
      <c r="D24" s="245" t="s">
        <v>28</v>
      </c>
      <c r="E24" s="248" t="s">
        <v>215</v>
      </c>
      <c r="F24" s="247" t="s">
        <v>30</v>
      </c>
      <c r="G24" s="247" t="s">
        <v>31</v>
      </c>
      <c r="H24" s="247" t="s">
        <v>22</v>
      </c>
      <c r="I24" s="248" t="s">
        <v>215</v>
      </c>
      <c r="J24" s="245" t="s">
        <v>140</v>
      </c>
      <c r="K24" s="247" t="s">
        <v>57</v>
      </c>
      <c r="L24" s="249">
        <v>5</v>
      </c>
      <c r="M24" s="249">
        <v>6</v>
      </c>
      <c r="N24" s="249">
        <v>8</v>
      </c>
      <c r="O24" s="250">
        <v>1234.56</v>
      </c>
    </row>
    <row r="25" spans="1:15" ht="12.75">
      <c r="A25" s="142" t="s">
        <v>52</v>
      </c>
      <c r="B25" s="137" t="s">
        <v>941</v>
      </c>
      <c r="C25" s="191" t="s">
        <v>27</v>
      </c>
      <c r="D25" s="191" t="s">
        <v>45</v>
      </c>
      <c r="E25" s="145" t="s">
        <v>41</v>
      </c>
      <c r="F25" s="134" t="s">
        <v>47</v>
      </c>
      <c r="G25" s="134" t="s">
        <v>48</v>
      </c>
      <c r="H25" s="134" t="s">
        <v>39</v>
      </c>
      <c r="I25" s="145" t="s">
        <v>41</v>
      </c>
      <c r="J25" s="191" t="s">
        <v>42</v>
      </c>
      <c r="K25" s="134" t="s">
        <v>57</v>
      </c>
      <c r="L25" s="251">
        <v>6</v>
      </c>
      <c r="M25" s="251">
        <v>7</v>
      </c>
      <c r="N25" s="251">
        <v>9</v>
      </c>
      <c r="O25" s="139">
        <v>2222.22</v>
      </c>
    </row>
    <row r="26" spans="1:15" ht="12.75">
      <c r="A26" s="252" t="s">
        <v>96</v>
      </c>
      <c r="B26" s="244" t="s">
        <v>940</v>
      </c>
      <c r="C26" s="245" t="s">
        <v>44</v>
      </c>
      <c r="D26" s="245" t="s">
        <v>28</v>
      </c>
      <c r="E26" s="248" t="s">
        <v>215</v>
      </c>
      <c r="F26" s="247" t="s">
        <v>30</v>
      </c>
      <c r="G26" s="247" t="s">
        <v>31</v>
      </c>
      <c r="H26" s="247" t="s">
        <v>22</v>
      </c>
      <c r="I26" s="248" t="s">
        <v>215</v>
      </c>
      <c r="J26" s="245" t="s">
        <v>140</v>
      </c>
      <c r="K26" s="247" t="s">
        <v>57</v>
      </c>
      <c r="L26" s="249">
        <v>5</v>
      </c>
      <c r="M26" s="249">
        <v>6</v>
      </c>
      <c r="N26" s="249">
        <v>8</v>
      </c>
      <c r="O26" s="250">
        <v>1234.56</v>
      </c>
    </row>
    <row r="27" spans="1:15" ht="12.75">
      <c r="A27" s="142" t="s">
        <v>72</v>
      </c>
      <c r="B27" s="137" t="s">
        <v>941</v>
      </c>
      <c r="C27" s="191" t="s">
        <v>27</v>
      </c>
      <c r="D27" s="191" t="s">
        <v>45</v>
      </c>
      <c r="E27" s="145" t="s">
        <v>41</v>
      </c>
      <c r="F27" s="134" t="s">
        <v>47</v>
      </c>
      <c r="G27" s="134" t="s">
        <v>48</v>
      </c>
      <c r="H27" s="134" t="s">
        <v>39</v>
      </c>
      <c r="I27" s="145" t="s">
        <v>41</v>
      </c>
      <c r="J27" s="191" t="s">
        <v>42</v>
      </c>
      <c r="K27" s="134" t="s">
        <v>57</v>
      </c>
      <c r="L27" s="251">
        <v>6</v>
      </c>
      <c r="M27" s="251">
        <v>7</v>
      </c>
      <c r="N27" s="251">
        <v>9</v>
      </c>
      <c r="O27" s="139">
        <v>2222.22</v>
      </c>
    </row>
    <row r="28" spans="1:15" ht="12.75">
      <c r="A28" s="252" t="s">
        <v>72</v>
      </c>
      <c r="B28" s="244" t="s">
        <v>940</v>
      </c>
      <c r="C28" s="245" t="s">
        <v>44</v>
      </c>
      <c r="D28" s="245" t="s">
        <v>28</v>
      </c>
      <c r="E28" s="248" t="s">
        <v>215</v>
      </c>
      <c r="F28" s="247" t="s">
        <v>30</v>
      </c>
      <c r="G28" s="247" t="s">
        <v>31</v>
      </c>
      <c r="H28" s="247" t="s">
        <v>22</v>
      </c>
      <c r="I28" s="248" t="s">
        <v>215</v>
      </c>
      <c r="J28" s="245" t="s">
        <v>140</v>
      </c>
      <c r="K28" s="247" t="s">
        <v>57</v>
      </c>
      <c r="L28" s="249">
        <v>5</v>
      </c>
      <c r="M28" s="249">
        <v>6</v>
      </c>
      <c r="N28" s="249">
        <v>8</v>
      </c>
      <c r="O28" s="250">
        <v>1234.56</v>
      </c>
    </row>
    <row r="29" spans="1:15" ht="12.75">
      <c r="A29" s="142" t="s">
        <v>96</v>
      </c>
      <c r="B29" s="137" t="s">
        <v>941</v>
      </c>
      <c r="C29" s="191" t="s">
        <v>27</v>
      </c>
      <c r="D29" s="191" t="s">
        <v>45</v>
      </c>
      <c r="E29" s="145" t="s">
        <v>41</v>
      </c>
      <c r="F29" s="134" t="s">
        <v>47</v>
      </c>
      <c r="G29" s="134" t="s">
        <v>48</v>
      </c>
      <c r="H29" s="134" t="s">
        <v>39</v>
      </c>
      <c r="I29" s="145" t="s">
        <v>41</v>
      </c>
      <c r="J29" s="191" t="s">
        <v>42</v>
      </c>
      <c r="K29" s="134" t="s">
        <v>57</v>
      </c>
      <c r="L29" s="251">
        <v>6</v>
      </c>
      <c r="M29" s="251">
        <v>7</v>
      </c>
      <c r="N29" s="251">
        <v>9</v>
      </c>
      <c r="O29" s="139">
        <v>2222.22</v>
      </c>
    </row>
    <row r="30" spans="1:15" ht="12.75">
      <c r="A30" s="142"/>
      <c r="B30" s="137"/>
      <c r="C30" s="191"/>
      <c r="D30" s="191"/>
      <c r="E30" s="145"/>
      <c r="F30" s="134"/>
      <c r="G30" s="134"/>
      <c r="H30" s="134"/>
      <c r="I30" s="145"/>
      <c r="J30" s="253"/>
      <c r="K30" s="191"/>
      <c r="L30" s="254"/>
      <c r="M30" s="251"/>
      <c r="N30" s="251"/>
      <c r="O30" s="139"/>
    </row>
    <row r="31" spans="1:15" ht="12.75">
      <c r="A31" s="142"/>
      <c r="B31" s="137"/>
      <c r="C31" s="191"/>
      <c r="D31" s="191"/>
      <c r="E31" s="145"/>
      <c r="F31" s="134"/>
      <c r="G31" s="134"/>
      <c r="H31" s="134"/>
      <c r="I31" s="145"/>
      <c r="J31" s="253"/>
      <c r="K31" s="191"/>
      <c r="L31" s="254"/>
      <c r="M31" s="251"/>
      <c r="N31" s="251"/>
      <c r="O31" s="139"/>
    </row>
    <row r="32" spans="1:15" ht="12.75">
      <c r="A32" s="142"/>
      <c r="B32" s="137"/>
      <c r="C32" s="191"/>
      <c r="D32" s="134"/>
      <c r="E32" s="145"/>
      <c r="F32" s="134"/>
      <c r="G32" s="134"/>
      <c r="H32" s="134"/>
      <c r="I32" s="145"/>
      <c r="J32" s="253"/>
      <c r="K32" s="191"/>
      <c r="L32" s="254"/>
      <c r="M32" s="251"/>
      <c r="N32" s="251"/>
      <c r="O32" s="139"/>
    </row>
    <row r="33" spans="1:15" ht="12.75">
      <c r="A33" s="142"/>
      <c r="B33" s="137"/>
      <c r="C33" s="134"/>
      <c r="D33" s="134"/>
      <c r="E33" s="145"/>
      <c r="F33" s="134"/>
      <c r="G33" s="134"/>
      <c r="H33" s="134"/>
      <c r="I33" s="145"/>
      <c r="J33" s="253"/>
      <c r="K33" s="191"/>
      <c r="L33" s="254"/>
      <c r="M33" s="251"/>
      <c r="N33" s="251"/>
      <c r="O33" s="139"/>
    </row>
    <row r="34" spans="1:15" ht="12.75">
      <c r="A34" s="142"/>
      <c r="B34" s="137"/>
      <c r="C34" s="134"/>
      <c r="D34" s="134"/>
      <c r="E34" s="145"/>
      <c r="F34" s="134"/>
      <c r="G34" s="134"/>
      <c r="H34" s="134"/>
      <c r="I34" s="145"/>
      <c r="J34" s="253"/>
      <c r="K34" s="191"/>
      <c r="L34" s="254"/>
      <c r="M34" s="251"/>
      <c r="N34" s="251"/>
      <c r="O34" s="139"/>
    </row>
    <row r="35" spans="1:15" ht="12.75">
      <c r="A35" s="142"/>
      <c r="B35" s="137"/>
      <c r="C35" s="134"/>
      <c r="D35" s="134"/>
      <c r="E35" s="145"/>
      <c r="F35" s="134"/>
      <c r="G35" s="134"/>
      <c r="H35" s="134"/>
      <c r="I35" s="145"/>
      <c r="J35" s="253"/>
      <c r="K35" s="191"/>
      <c r="L35" s="254"/>
      <c r="M35" s="251"/>
      <c r="N35" s="251"/>
      <c r="O35" s="139"/>
    </row>
    <row r="36" spans="1:15" ht="12.75">
      <c r="A36" s="142"/>
      <c r="B36" s="137"/>
      <c r="C36" s="134"/>
      <c r="D36" s="134"/>
      <c r="E36" s="145"/>
      <c r="F36" s="134"/>
      <c r="G36" s="134"/>
      <c r="H36" s="134"/>
      <c r="I36" s="145"/>
      <c r="J36" s="253"/>
      <c r="K36" s="191"/>
      <c r="L36" s="254"/>
      <c r="M36" s="251"/>
      <c r="N36" s="251"/>
      <c r="O36" s="139"/>
    </row>
    <row r="37" spans="1:15" ht="12.75">
      <c r="A37" s="142"/>
      <c r="B37" s="137"/>
      <c r="C37" s="134"/>
      <c r="D37" s="134"/>
      <c r="E37" s="145"/>
      <c r="F37" s="134"/>
      <c r="G37" s="134"/>
      <c r="H37" s="134"/>
      <c r="I37" s="145"/>
      <c r="J37" s="253"/>
      <c r="K37" s="191"/>
      <c r="L37" s="254"/>
      <c r="M37" s="251"/>
      <c r="N37" s="251"/>
      <c r="O37" s="139"/>
    </row>
    <row r="38" spans="1:15" ht="12.75">
      <c r="A38" s="142"/>
      <c r="B38" s="137"/>
      <c r="C38" s="134"/>
      <c r="D38" s="134"/>
      <c r="E38" s="145"/>
      <c r="F38" s="134"/>
      <c r="G38" s="134"/>
      <c r="H38" s="134"/>
      <c r="I38" s="145"/>
      <c r="J38" s="253"/>
      <c r="K38" s="191"/>
      <c r="L38" s="254"/>
      <c r="M38" s="251"/>
      <c r="N38" s="251"/>
      <c r="O38" s="139"/>
    </row>
    <row r="39" spans="1:15" ht="12.75">
      <c r="A39" s="142"/>
      <c r="B39" s="137"/>
      <c r="C39" s="134"/>
      <c r="D39" s="134"/>
      <c r="E39" s="145"/>
      <c r="F39" s="134"/>
      <c r="G39" s="134"/>
      <c r="H39" s="134"/>
      <c r="I39" s="145"/>
      <c r="J39" s="253"/>
      <c r="K39" s="191"/>
      <c r="L39" s="254"/>
      <c r="M39" s="251"/>
      <c r="N39" s="251"/>
      <c r="O39" s="139"/>
    </row>
    <row r="40" spans="1:15" ht="12.75">
      <c r="A40" s="142"/>
      <c r="B40" s="137"/>
      <c r="C40" s="134"/>
      <c r="D40" s="134"/>
      <c r="E40" s="145"/>
      <c r="F40" s="134"/>
      <c r="G40" s="134"/>
      <c r="H40" s="134"/>
      <c r="I40" s="145"/>
      <c r="J40" s="253"/>
      <c r="K40" s="191"/>
      <c r="L40" s="254"/>
      <c r="M40" s="251"/>
      <c r="N40" s="251"/>
      <c r="O40" s="139"/>
    </row>
    <row r="41" spans="1:15" ht="12.75">
      <c r="A41" s="142"/>
      <c r="B41" s="137"/>
      <c r="C41" s="134"/>
      <c r="D41" s="134"/>
      <c r="E41" s="145"/>
      <c r="F41" s="134"/>
      <c r="G41" s="134"/>
      <c r="H41" s="134"/>
      <c r="I41" s="145"/>
      <c r="J41" s="253"/>
      <c r="K41" s="191"/>
      <c r="L41" s="254"/>
      <c r="M41" s="251"/>
      <c r="N41" s="251"/>
      <c r="O41" s="139"/>
    </row>
    <row r="42" spans="1:15" ht="12.75">
      <c r="A42" s="142"/>
      <c r="B42" s="137"/>
      <c r="C42" s="134"/>
      <c r="D42" s="134"/>
      <c r="E42" s="145"/>
      <c r="F42" s="134"/>
      <c r="G42" s="134"/>
      <c r="H42" s="134"/>
      <c r="I42" s="145"/>
      <c r="J42" s="253"/>
      <c r="K42" s="191"/>
      <c r="L42" s="254"/>
      <c r="M42" s="251"/>
      <c r="N42" s="251"/>
      <c r="O42" s="139"/>
    </row>
    <row r="43" spans="1:15" ht="12.75">
      <c r="A43" s="142"/>
      <c r="B43" s="137"/>
      <c r="C43" s="134"/>
      <c r="D43" s="134"/>
      <c r="E43" s="145"/>
      <c r="F43" s="134"/>
      <c r="G43" s="134"/>
      <c r="H43" s="134"/>
      <c r="I43" s="145"/>
      <c r="J43" s="253"/>
      <c r="K43" s="191"/>
      <c r="L43" s="254"/>
      <c r="M43" s="251"/>
      <c r="N43" s="251"/>
      <c r="O43" s="139"/>
    </row>
    <row r="44" spans="1:15" ht="12.75">
      <c r="A44" s="142"/>
      <c r="B44" s="137"/>
      <c r="C44" s="134"/>
      <c r="D44" s="134"/>
      <c r="E44" s="145"/>
      <c r="F44" s="134"/>
      <c r="G44" s="134"/>
      <c r="H44" s="134"/>
      <c r="I44" s="145"/>
      <c r="J44" s="253"/>
      <c r="K44" s="191"/>
      <c r="L44" s="254"/>
      <c r="M44" s="251"/>
      <c r="N44" s="251"/>
      <c r="O44" s="139"/>
    </row>
    <row r="45" spans="1:15" ht="12.75">
      <c r="A45" s="142"/>
      <c r="B45" s="137"/>
      <c r="C45" s="134"/>
      <c r="D45" s="134"/>
      <c r="E45" s="145"/>
      <c r="F45" s="134"/>
      <c r="G45" s="134"/>
      <c r="H45" s="134"/>
      <c r="I45" s="145"/>
      <c r="J45" s="253"/>
      <c r="K45" s="191"/>
      <c r="L45" s="254"/>
      <c r="M45" s="251"/>
      <c r="N45" s="251"/>
      <c r="O45" s="139"/>
    </row>
    <row r="46" spans="1:15" ht="12.75">
      <c r="A46" s="142"/>
      <c r="B46" s="137"/>
      <c r="C46" s="134"/>
      <c r="D46" s="134"/>
      <c r="E46" s="145"/>
      <c r="F46" s="134"/>
      <c r="G46" s="134"/>
      <c r="H46" s="134"/>
      <c r="I46" s="145"/>
      <c r="J46" s="253"/>
      <c r="K46" s="191"/>
      <c r="L46" s="254"/>
      <c r="M46" s="251"/>
      <c r="N46" s="251"/>
      <c r="O46" s="139"/>
    </row>
    <row r="47" spans="1:15" ht="12.75">
      <c r="A47" s="142"/>
      <c r="B47" s="137"/>
      <c r="C47" s="134"/>
      <c r="D47" s="134"/>
      <c r="E47" s="145"/>
      <c r="F47" s="134"/>
      <c r="G47" s="134"/>
      <c r="H47" s="134"/>
      <c r="I47" s="145"/>
      <c r="J47" s="253"/>
      <c r="K47" s="191"/>
      <c r="L47" s="254"/>
      <c r="M47" s="251"/>
      <c r="N47" s="251"/>
      <c r="O47" s="139"/>
    </row>
    <row r="48" spans="1:15" ht="12.75">
      <c r="A48" s="142"/>
      <c r="B48" s="137"/>
      <c r="C48" s="134"/>
      <c r="D48" s="134"/>
      <c r="E48" s="145"/>
      <c r="F48" s="134"/>
      <c r="G48" s="134"/>
      <c r="H48" s="134"/>
      <c r="I48" s="145"/>
      <c r="J48" s="253"/>
      <c r="K48" s="191"/>
      <c r="L48" s="254"/>
      <c r="M48" s="251"/>
      <c r="N48" s="251"/>
      <c r="O48" s="139"/>
    </row>
    <row r="49" spans="1:15" ht="12.75">
      <c r="A49" s="142"/>
      <c r="B49" s="137"/>
      <c r="C49" s="134"/>
      <c r="D49" s="134"/>
      <c r="E49" s="145"/>
      <c r="F49" s="134"/>
      <c r="G49" s="134"/>
      <c r="H49" s="134"/>
      <c r="I49" s="145"/>
      <c r="J49" s="253"/>
      <c r="K49" s="191"/>
      <c r="L49" s="254"/>
      <c r="M49" s="251"/>
      <c r="N49" s="251"/>
      <c r="O49" s="139"/>
    </row>
    <row r="50" spans="1:15" ht="12.75">
      <c r="A50" s="142"/>
      <c r="B50" s="137"/>
      <c r="C50" s="134"/>
      <c r="D50" s="134"/>
      <c r="E50" s="145"/>
      <c r="F50" s="134"/>
      <c r="G50" s="134"/>
      <c r="H50" s="134"/>
      <c r="I50" s="145"/>
      <c r="J50" s="253"/>
      <c r="K50" s="191"/>
      <c r="L50" s="254"/>
      <c r="M50" s="251"/>
      <c r="N50" s="251"/>
      <c r="O50" s="139"/>
    </row>
    <row r="51" spans="1:15" ht="12.75">
      <c r="A51" s="142"/>
      <c r="B51" s="137"/>
      <c r="C51" s="134"/>
      <c r="D51" s="134"/>
      <c r="E51" s="145"/>
      <c r="F51" s="134"/>
      <c r="G51" s="134"/>
      <c r="H51" s="134"/>
      <c r="I51" s="145"/>
      <c r="J51" s="253"/>
      <c r="K51" s="191"/>
      <c r="L51" s="254"/>
      <c r="M51" s="251"/>
      <c r="N51" s="251"/>
      <c r="O51" s="139"/>
    </row>
    <row r="52" spans="1:15" ht="12.75">
      <c r="A52" s="142"/>
      <c r="B52" s="137"/>
      <c r="C52" s="134"/>
      <c r="D52" s="134"/>
      <c r="E52" s="145"/>
      <c r="F52" s="134"/>
      <c r="G52" s="134"/>
      <c r="H52" s="134"/>
      <c r="I52" s="145"/>
      <c r="J52" s="253"/>
      <c r="K52" s="191"/>
      <c r="L52" s="254"/>
      <c r="M52" s="251"/>
      <c r="N52" s="251"/>
      <c r="O52" s="139"/>
    </row>
    <row r="53" spans="1:15" ht="12.75">
      <c r="A53" s="142"/>
      <c r="B53" s="137"/>
      <c r="C53" s="134"/>
      <c r="D53" s="134"/>
      <c r="E53" s="145"/>
      <c r="F53" s="134"/>
      <c r="G53" s="134"/>
      <c r="H53" s="134"/>
      <c r="I53" s="145"/>
      <c r="J53" s="253"/>
      <c r="K53" s="191"/>
      <c r="L53" s="254"/>
      <c r="M53" s="251"/>
      <c r="N53" s="251"/>
      <c r="O53" s="139"/>
    </row>
    <row r="54" spans="1:15" ht="12.75">
      <c r="A54" s="142"/>
      <c r="B54" s="137"/>
      <c r="C54" s="134"/>
      <c r="D54" s="134"/>
      <c r="E54" s="145"/>
      <c r="F54" s="134"/>
      <c r="G54" s="134"/>
      <c r="H54" s="134"/>
      <c r="I54" s="145"/>
      <c r="J54" s="253"/>
      <c r="K54" s="191"/>
      <c r="L54" s="254"/>
      <c r="M54" s="251"/>
      <c r="N54" s="251"/>
      <c r="O54" s="139"/>
    </row>
    <row r="55" spans="1:15" ht="12.75">
      <c r="A55" s="142"/>
      <c r="B55" s="137"/>
      <c r="C55" s="134"/>
      <c r="D55" s="134"/>
      <c r="E55" s="145"/>
      <c r="F55" s="134"/>
      <c r="G55" s="134"/>
      <c r="H55" s="134"/>
      <c r="I55" s="145"/>
      <c r="J55" s="253"/>
      <c r="K55" s="191"/>
      <c r="L55" s="254"/>
      <c r="M55" s="251"/>
      <c r="N55" s="251"/>
      <c r="O55" s="139"/>
    </row>
    <row r="56" spans="1:15" ht="12.75">
      <c r="A56" s="142"/>
      <c r="B56" s="137"/>
      <c r="C56" s="134"/>
      <c r="D56" s="134"/>
      <c r="E56" s="145"/>
      <c r="F56" s="134"/>
      <c r="G56" s="134"/>
      <c r="H56" s="134"/>
      <c r="I56" s="145"/>
      <c r="J56" s="253"/>
      <c r="K56" s="191"/>
      <c r="L56" s="254"/>
      <c r="M56" s="251"/>
      <c r="N56" s="251"/>
      <c r="O56" s="139"/>
    </row>
    <row r="57" spans="1:15" ht="12.75">
      <c r="A57" s="142"/>
      <c r="B57" s="137"/>
      <c r="C57" s="134"/>
      <c r="D57" s="134"/>
      <c r="E57" s="145"/>
      <c r="F57" s="134"/>
      <c r="G57" s="134"/>
      <c r="H57" s="134"/>
      <c r="I57" s="145"/>
      <c r="J57" s="253"/>
      <c r="K57" s="191"/>
      <c r="L57" s="254"/>
      <c r="M57" s="251"/>
      <c r="N57" s="251"/>
      <c r="O57" s="139"/>
    </row>
    <row r="58" spans="1:15" ht="12.75">
      <c r="A58" s="142"/>
      <c r="B58" s="137"/>
      <c r="C58" s="134"/>
      <c r="D58" s="134"/>
      <c r="E58" s="145"/>
      <c r="F58" s="134"/>
      <c r="G58" s="134"/>
      <c r="H58" s="134"/>
      <c r="I58" s="145"/>
      <c r="J58" s="253"/>
      <c r="K58" s="191"/>
      <c r="L58" s="254"/>
      <c r="M58" s="251"/>
      <c r="N58" s="251"/>
      <c r="O58" s="139"/>
    </row>
    <row r="59" spans="1:15" ht="12.75">
      <c r="A59" s="142"/>
      <c r="B59" s="137"/>
      <c r="C59" s="134"/>
      <c r="D59" s="134"/>
      <c r="E59" s="145"/>
      <c r="F59" s="134"/>
      <c r="G59" s="134"/>
      <c r="H59" s="134"/>
      <c r="I59" s="145"/>
      <c r="J59" s="134"/>
      <c r="K59" s="134"/>
      <c r="L59" s="251"/>
      <c r="M59" s="251"/>
      <c r="N59" s="251"/>
      <c r="O59" s="139"/>
    </row>
    <row r="60" spans="1:15" ht="12.75">
      <c r="A60" s="142"/>
      <c r="B60" s="137"/>
      <c r="C60" s="134"/>
      <c r="D60" s="134"/>
      <c r="E60" s="145"/>
      <c r="F60" s="134"/>
      <c r="G60" s="134"/>
      <c r="H60" s="134"/>
      <c r="I60" s="145"/>
      <c r="J60" s="134"/>
      <c r="K60" s="134"/>
      <c r="L60" s="251"/>
      <c r="M60" s="251"/>
      <c r="N60" s="251"/>
      <c r="O60" s="139"/>
    </row>
    <row r="61" spans="1:15" ht="12.75">
      <c r="A61" s="142"/>
      <c r="B61" s="137"/>
      <c r="C61" s="134"/>
      <c r="D61" s="134"/>
      <c r="E61" s="145"/>
      <c r="F61" s="134"/>
      <c r="G61" s="134"/>
      <c r="H61" s="134"/>
      <c r="I61" s="145"/>
      <c r="J61" s="191"/>
      <c r="K61" s="134"/>
      <c r="L61" s="251"/>
      <c r="M61" s="251"/>
      <c r="N61" s="251"/>
      <c r="O61" s="139"/>
    </row>
    <row r="62" spans="1:15" ht="12.75">
      <c r="A62" s="142"/>
      <c r="B62" s="137"/>
      <c r="C62" s="134"/>
      <c r="D62" s="134"/>
      <c r="E62" s="145"/>
      <c r="F62" s="134"/>
      <c r="G62" s="134"/>
      <c r="H62" s="134"/>
      <c r="I62" s="145"/>
      <c r="J62" s="191"/>
      <c r="K62" s="134"/>
      <c r="L62" s="251"/>
      <c r="M62" s="251"/>
      <c r="N62" s="251"/>
      <c r="O62" s="139"/>
    </row>
    <row r="63" spans="1:15" ht="12.75">
      <c r="A63" s="142"/>
      <c r="B63" s="137"/>
      <c r="C63" s="134"/>
      <c r="D63" s="134"/>
      <c r="E63" s="145"/>
      <c r="F63" s="134"/>
      <c r="G63" s="134"/>
      <c r="H63" s="134"/>
      <c r="I63" s="145"/>
      <c r="J63" s="191"/>
      <c r="K63" s="134"/>
      <c r="L63" s="251"/>
      <c r="M63" s="251"/>
      <c r="N63" s="251"/>
      <c r="O63" s="139"/>
    </row>
    <row r="64" spans="1:15" ht="12.75">
      <c r="A64" s="142"/>
      <c r="B64" s="137"/>
      <c r="C64" s="134"/>
      <c r="D64" s="134"/>
      <c r="E64" s="145"/>
      <c r="F64" s="134"/>
      <c r="G64" s="134"/>
      <c r="H64" s="134"/>
      <c r="I64" s="145"/>
      <c r="J64" s="191"/>
      <c r="K64" s="134"/>
      <c r="L64" s="251"/>
      <c r="M64" s="251"/>
      <c r="N64" s="251"/>
      <c r="O64" s="139"/>
    </row>
    <row r="65" spans="1:15" ht="12.75">
      <c r="A65" s="142"/>
      <c r="B65" s="137"/>
      <c r="C65" s="134"/>
      <c r="D65" s="134"/>
      <c r="E65" s="145"/>
      <c r="F65" s="134"/>
      <c r="G65" s="134"/>
      <c r="H65" s="134"/>
      <c r="I65" s="145"/>
      <c r="J65" s="191"/>
      <c r="K65" s="134"/>
      <c r="L65" s="251"/>
      <c r="M65" s="251"/>
      <c r="N65" s="251"/>
      <c r="O65" s="139"/>
    </row>
    <row r="66" spans="1:15" ht="12.75">
      <c r="A66" s="142"/>
      <c r="B66" s="137"/>
      <c r="C66" s="134"/>
      <c r="D66" s="134"/>
      <c r="E66" s="145"/>
      <c r="F66" s="134"/>
      <c r="G66" s="134"/>
      <c r="H66" s="134"/>
      <c r="I66" s="145"/>
      <c r="J66" s="191"/>
      <c r="K66" s="134"/>
      <c r="L66" s="251"/>
      <c r="M66" s="251"/>
      <c r="N66" s="251"/>
      <c r="O66" s="139"/>
    </row>
    <row r="67" spans="1:15" ht="12.75">
      <c r="A67" s="142"/>
      <c r="B67" s="137"/>
      <c r="C67" s="134"/>
      <c r="D67" s="134"/>
      <c r="E67" s="145"/>
      <c r="F67" s="134"/>
      <c r="G67" s="134"/>
      <c r="H67" s="134"/>
      <c r="I67" s="145"/>
      <c r="J67" s="191"/>
      <c r="K67" s="134"/>
      <c r="L67" s="251"/>
      <c r="M67" s="251"/>
      <c r="N67" s="251"/>
      <c r="O67" s="139"/>
    </row>
    <row r="68" spans="1:15" ht="12.75">
      <c r="A68" s="142"/>
      <c r="B68" s="137"/>
      <c r="C68" s="134"/>
      <c r="D68" s="134"/>
      <c r="E68" s="145"/>
      <c r="F68" s="134"/>
      <c r="G68" s="134"/>
      <c r="H68" s="134"/>
      <c r="I68" s="145"/>
      <c r="J68" s="191"/>
      <c r="K68" s="134"/>
      <c r="L68" s="251"/>
      <c r="M68" s="251"/>
      <c r="N68" s="251"/>
      <c r="O68" s="139"/>
    </row>
    <row r="69" spans="1:15" ht="12.75">
      <c r="A69" s="142"/>
      <c r="B69" s="137"/>
      <c r="C69" s="134"/>
      <c r="D69" s="134"/>
      <c r="E69" s="145"/>
      <c r="F69" s="134"/>
      <c r="G69" s="134"/>
      <c r="H69" s="134"/>
      <c r="I69" s="145"/>
      <c r="J69" s="191"/>
      <c r="K69" s="134"/>
      <c r="L69" s="251"/>
      <c r="M69" s="251"/>
      <c r="N69" s="251"/>
      <c r="O69" s="139"/>
    </row>
    <row r="70" spans="1:15" ht="12.75">
      <c r="A70" s="142"/>
      <c r="B70" s="137"/>
      <c r="C70" s="134"/>
      <c r="D70" s="134"/>
      <c r="E70" s="145"/>
      <c r="F70" s="134"/>
      <c r="G70" s="134"/>
      <c r="H70" s="134"/>
      <c r="I70" s="145"/>
      <c r="J70" s="191"/>
      <c r="K70" s="134"/>
      <c r="L70" s="251"/>
      <c r="M70" s="251"/>
      <c r="N70" s="251"/>
      <c r="O70" s="139"/>
    </row>
    <row r="71" spans="1:15" ht="12.75">
      <c r="A71" s="142"/>
      <c r="B71" s="137"/>
      <c r="C71" s="134"/>
      <c r="D71" s="134"/>
      <c r="E71" s="145"/>
      <c r="F71" s="134"/>
      <c r="G71" s="134"/>
      <c r="H71" s="134"/>
      <c r="I71" s="145"/>
      <c r="J71" s="191"/>
      <c r="K71" s="134"/>
      <c r="L71" s="251"/>
      <c r="M71" s="251"/>
      <c r="N71" s="251"/>
      <c r="O71" s="139"/>
    </row>
    <row r="72" spans="1:15" ht="12.75">
      <c r="A72" s="142"/>
      <c r="B72" s="137"/>
      <c r="C72" s="134"/>
      <c r="D72" s="134"/>
      <c r="E72" s="145"/>
      <c r="F72" s="134"/>
      <c r="G72" s="134"/>
      <c r="H72" s="134"/>
      <c r="I72" s="145"/>
      <c r="J72" s="134"/>
      <c r="K72" s="134"/>
      <c r="L72" s="251"/>
      <c r="M72" s="251"/>
      <c r="N72" s="251"/>
      <c r="O72" s="139"/>
    </row>
    <row r="73" spans="1:15" ht="12.75">
      <c r="A73" s="142"/>
      <c r="B73" s="137"/>
      <c r="C73" s="134"/>
      <c r="D73" s="134"/>
      <c r="E73" s="145"/>
      <c r="F73" s="134"/>
      <c r="G73" s="134"/>
      <c r="H73" s="134"/>
      <c r="I73" s="145"/>
      <c r="J73" s="134"/>
      <c r="K73" s="134"/>
      <c r="L73" s="251"/>
      <c r="M73" s="251"/>
      <c r="N73" s="251"/>
      <c r="O73" s="139"/>
    </row>
    <row r="74" spans="1:15" ht="12.75">
      <c r="A74" s="142"/>
      <c r="B74" s="137"/>
      <c r="C74" s="134"/>
      <c r="D74" s="134"/>
      <c r="E74" s="145"/>
      <c r="F74" s="134"/>
      <c r="G74" s="134"/>
      <c r="H74" s="134"/>
      <c r="I74" s="145"/>
      <c r="J74" s="134"/>
      <c r="K74" s="134"/>
      <c r="L74" s="251"/>
      <c r="M74" s="251"/>
      <c r="N74" s="251"/>
      <c r="O74" s="139"/>
    </row>
    <row r="75" spans="1:15" ht="12.75">
      <c r="A75" s="142"/>
      <c r="B75" s="137"/>
      <c r="C75" s="134"/>
      <c r="D75" s="134"/>
      <c r="E75" s="145"/>
      <c r="F75" s="134"/>
      <c r="G75" s="134"/>
      <c r="H75" s="134"/>
      <c r="I75" s="145"/>
      <c r="J75" s="134"/>
      <c r="K75" s="134"/>
      <c r="L75" s="251"/>
      <c r="M75" s="251"/>
      <c r="N75" s="251"/>
      <c r="O75" s="139"/>
    </row>
    <row r="76" spans="1:15" ht="12.75">
      <c r="A76" s="142"/>
      <c r="B76" s="137"/>
      <c r="C76" s="134"/>
      <c r="D76" s="134"/>
      <c r="E76" s="145"/>
      <c r="F76" s="134"/>
      <c r="G76" s="134"/>
      <c r="H76" s="134"/>
      <c r="I76" s="145"/>
      <c r="J76" s="134"/>
      <c r="K76" s="134"/>
      <c r="L76" s="251"/>
      <c r="M76" s="251"/>
      <c r="N76" s="251"/>
      <c r="O76" s="139"/>
    </row>
    <row r="77" spans="1:15" ht="12.75">
      <c r="A77" s="142"/>
      <c r="B77" s="137"/>
      <c r="C77" s="134"/>
      <c r="D77" s="134"/>
      <c r="E77" s="145"/>
      <c r="F77" s="134"/>
      <c r="G77" s="134"/>
      <c r="H77" s="134"/>
      <c r="I77" s="145"/>
      <c r="J77" s="134"/>
      <c r="K77" s="134"/>
      <c r="L77" s="251"/>
      <c r="M77" s="251"/>
      <c r="N77" s="251"/>
      <c r="O77" s="139"/>
    </row>
    <row r="78" spans="1:15" ht="12.75">
      <c r="A78" s="142"/>
      <c r="B78" s="137"/>
      <c r="C78" s="134"/>
      <c r="D78" s="134"/>
      <c r="E78" s="145"/>
      <c r="F78" s="134"/>
      <c r="G78" s="134"/>
      <c r="H78" s="134"/>
      <c r="I78" s="145"/>
      <c r="J78" s="134"/>
      <c r="K78" s="134"/>
      <c r="L78" s="251"/>
      <c r="M78" s="251"/>
      <c r="N78" s="251"/>
      <c r="O78" s="139"/>
    </row>
    <row r="79" spans="1:15" ht="12.75">
      <c r="A79" s="142"/>
      <c r="B79" s="137"/>
      <c r="C79" s="134"/>
      <c r="D79" s="134"/>
      <c r="E79" s="145"/>
      <c r="F79" s="134"/>
      <c r="G79" s="134"/>
      <c r="H79" s="134"/>
      <c r="I79" s="145"/>
      <c r="J79" s="134"/>
      <c r="K79" s="134"/>
      <c r="L79" s="251"/>
      <c r="M79" s="251"/>
      <c r="N79" s="251"/>
      <c r="O79" s="139"/>
    </row>
    <row r="80" spans="1:15" ht="12.75">
      <c r="A80" s="142"/>
      <c r="B80" s="137"/>
      <c r="C80" s="134"/>
      <c r="D80" s="134"/>
      <c r="E80" s="145"/>
      <c r="F80" s="134"/>
      <c r="G80" s="134"/>
      <c r="H80" s="134"/>
      <c r="I80" s="145"/>
      <c r="J80" s="134"/>
      <c r="K80" s="134"/>
      <c r="L80" s="251"/>
      <c r="M80" s="251"/>
      <c r="N80" s="251"/>
      <c r="O80" s="139"/>
    </row>
    <row r="81" spans="1:15" ht="12.75">
      <c r="A81" s="142"/>
      <c r="B81" s="137"/>
      <c r="C81" s="134"/>
      <c r="D81" s="134"/>
      <c r="E81" s="145"/>
      <c r="F81" s="134"/>
      <c r="G81" s="134"/>
      <c r="H81" s="134"/>
      <c r="I81" s="145"/>
      <c r="J81" s="134"/>
      <c r="K81" s="134"/>
      <c r="L81" s="251"/>
      <c r="M81" s="251"/>
      <c r="N81" s="251"/>
      <c r="O81" s="139"/>
    </row>
    <row r="82" spans="1:15" ht="12.75">
      <c r="A82" s="142"/>
      <c r="B82" s="137"/>
      <c r="C82" s="134"/>
      <c r="D82" s="134"/>
      <c r="E82" s="145"/>
      <c r="F82" s="134"/>
      <c r="G82" s="134"/>
      <c r="H82" s="134"/>
      <c r="I82" s="145"/>
      <c r="J82" s="134"/>
      <c r="K82" s="134"/>
      <c r="L82" s="251"/>
      <c r="M82" s="251"/>
      <c r="N82" s="251"/>
      <c r="O82" s="139"/>
    </row>
    <row r="83" spans="1:15" ht="12.75">
      <c r="A83" s="142"/>
      <c r="B83" s="137"/>
      <c r="C83" s="134"/>
      <c r="D83" s="134"/>
      <c r="E83" s="145"/>
      <c r="F83" s="134"/>
      <c r="G83" s="134"/>
      <c r="H83" s="134"/>
      <c r="I83" s="145"/>
      <c r="J83" s="134"/>
      <c r="K83" s="134"/>
      <c r="L83" s="251"/>
      <c r="M83" s="251"/>
      <c r="N83" s="251"/>
      <c r="O83" s="139"/>
    </row>
    <row r="84" spans="1:15" ht="12.75">
      <c r="A84" s="142"/>
      <c r="B84" s="137"/>
      <c r="C84" s="134"/>
      <c r="D84" s="134"/>
      <c r="E84" s="145"/>
      <c r="F84" s="134"/>
      <c r="G84" s="134"/>
      <c r="H84" s="134"/>
      <c r="I84" s="145"/>
      <c r="J84" s="134"/>
      <c r="K84" s="134"/>
      <c r="L84" s="251"/>
      <c r="M84" s="251"/>
      <c r="N84" s="251"/>
      <c r="O84" s="139"/>
    </row>
    <row r="85" spans="1:15" ht="12.75">
      <c r="A85" s="142"/>
      <c r="B85" s="137"/>
      <c r="C85" s="134"/>
      <c r="D85" s="134"/>
      <c r="E85" s="145"/>
      <c r="F85" s="134"/>
      <c r="G85" s="134"/>
      <c r="H85" s="134"/>
      <c r="I85" s="145"/>
      <c r="J85" s="134"/>
      <c r="K85" s="134"/>
      <c r="L85" s="251"/>
      <c r="M85" s="251"/>
      <c r="N85" s="251"/>
      <c r="O85" s="139"/>
    </row>
    <row r="86" spans="1:15" ht="12.75">
      <c r="A86" s="142"/>
      <c r="B86" s="137"/>
      <c r="C86" s="134"/>
      <c r="D86" s="134"/>
      <c r="E86" s="145"/>
      <c r="F86" s="134"/>
      <c r="G86" s="134"/>
      <c r="H86" s="134"/>
      <c r="I86" s="145"/>
      <c r="J86" s="134"/>
      <c r="K86" s="134"/>
      <c r="L86" s="251"/>
      <c r="M86" s="251"/>
      <c r="N86" s="251"/>
      <c r="O86" s="139"/>
    </row>
    <row r="87" spans="1:15" ht="12.75">
      <c r="A87" s="142"/>
      <c r="B87" s="137"/>
      <c r="C87" s="134"/>
      <c r="D87" s="134"/>
      <c r="E87" s="145"/>
      <c r="F87" s="134"/>
      <c r="G87" s="134"/>
      <c r="H87" s="134"/>
      <c r="I87" s="145"/>
      <c r="J87" s="134"/>
      <c r="K87" s="134"/>
      <c r="L87" s="251"/>
      <c r="M87" s="251"/>
      <c r="N87" s="251"/>
      <c r="O87" s="139"/>
    </row>
    <row r="88" spans="1:15" ht="12.75">
      <c r="A88" s="142"/>
      <c r="B88" s="137"/>
      <c r="C88" s="134"/>
      <c r="D88" s="134"/>
      <c r="E88" s="145"/>
      <c r="F88" s="134"/>
      <c r="G88" s="134"/>
      <c r="H88" s="134"/>
      <c r="I88" s="145"/>
      <c r="J88" s="134"/>
      <c r="K88" s="134"/>
      <c r="L88" s="251"/>
      <c r="M88" s="251"/>
      <c r="N88" s="251"/>
      <c r="O88" s="139"/>
    </row>
    <row r="89" spans="1:15" ht="12.75">
      <c r="A89" s="142"/>
      <c r="B89" s="137"/>
      <c r="C89" s="134"/>
      <c r="D89" s="134"/>
      <c r="E89" s="145"/>
      <c r="F89" s="134"/>
      <c r="G89" s="134"/>
      <c r="H89" s="134"/>
      <c r="I89" s="145"/>
      <c r="J89" s="134"/>
      <c r="K89" s="134"/>
      <c r="L89" s="251"/>
      <c r="M89" s="251"/>
      <c r="N89" s="251"/>
      <c r="O89" s="139"/>
    </row>
    <row r="90" spans="1:15" ht="12.75">
      <c r="A90" s="142"/>
      <c r="B90" s="137"/>
      <c r="C90" s="134"/>
      <c r="D90" s="134"/>
      <c r="E90" s="145"/>
      <c r="F90" s="134"/>
      <c r="G90" s="134"/>
      <c r="H90" s="134"/>
      <c r="I90" s="145"/>
      <c r="J90" s="134"/>
      <c r="K90" s="134"/>
      <c r="L90" s="251"/>
      <c r="M90" s="251"/>
      <c r="N90" s="251"/>
      <c r="O90" s="139"/>
    </row>
    <row r="91" spans="1:15" ht="12.75">
      <c r="A91" s="142"/>
      <c r="B91" s="137"/>
      <c r="C91" s="134"/>
      <c r="D91" s="134"/>
      <c r="E91" s="145"/>
      <c r="F91" s="134"/>
      <c r="G91" s="134"/>
      <c r="H91" s="134"/>
      <c r="I91" s="145"/>
      <c r="J91" s="134"/>
      <c r="K91" s="134"/>
      <c r="L91" s="251"/>
      <c r="M91" s="251"/>
      <c r="N91" s="251"/>
      <c r="O91" s="139"/>
    </row>
    <row r="92" spans="1:15" ht="12.75">
      <c r="A92" s="142"/>
      <c r="B92" s="137"/>
      <c r="C92" s="134"/>
      <c r="D92" s="134"/>
      <c r="E92" s="145"/>
      <c r="F92" s="134"/>
      <c r="G92" s="134"/>
      <c r="H92" s="134"/>
      <c r="I92" s="145"/>
      <c r="J92" s="134"/>
      <c r="K92" s="134"/>
      <c r="L92" s="251"/>
      <c r="M92" s="251"/>
      <c r="N92" s="251"/>
      <c r="O92" s="139"/>
    </row>
    <row r="93" spans="1:15" ht="12.75">
      <c r="A93" s="142"/>
      <c r="B93" s="137"/>
      <c r="C93" s="134"/>
      <c r="D93" s="134"/>
      <c r="E93" s="145"/>
      <c r="F93" s="134"/>
      <c r="G93" s="134"/>
      <c r="H93" s="134"/>
      <c r="I93" s="145"/>
      <c r="J93" s="134"/>
      <c r="K93" s="134"/>
      <c r="L93" s="251"/>
      <c r="M93" s="251"/>
      <c r="N93" s="251"/>
      <c r="O93" s="139"/>
    </row>
    <row r="94" spans="1:15" ht="12.75">
      <c r="A94" s="142"/>
      <c r="B94" s="137"/>
      <c r="C94" s="134"/>
      <c r="D94" s="134"/>
      <c r="E94" s="145"/>
      <c r="F94" s="134"/>
      <c r="G94" s="134"/>
      <c r="H94" s="134"/>
      <c r="I94" s="145"/>
      <c r="J94" s="134"/>
      <c r="K94" s="134"/>
      <c r="L94" s="251"/>
      <c r="M94" s="251"/>
      <c r="N94" s="251"/>
      <c r="O94" s="139"/>
    </row>
    <row r="95" spans="1:15" ht="12.75">
      <c r="A95" s="142"/>
      <c r="B95" s="137"/>
      <c r="C95" s="134"/>
      <c r="D95" s="134"/>
      <c r="E95" s="145"/>
      <c r="F95" s="134"/>
      <c r="G95" s="134"/>
      <c r="H95" s="134"/>
      <c r="I95" s="145"/>
      <c r="J95" s="134"/>
      <c r="K95" s="134"/>
      <c r="L95" s="251"/>
      <c r="M95" s="251"/>
      <c r="N95" s="251"/>
      <c r="O95" s="139"/>
    </row>
    <row r="96" spans="1:15" ht="12.75">
      <c r="A96" s="142"/>
      <c r="B96" s="137"/>
      <c r="C96" s="134"/>
      <c r="D96" s="134"/>
      <c r="E96" s="145"/>
      <c r="F96" s="134"/>
      <c r="G96" s="134"/>
      <c r="H96" s="134"/>
      <c r="I96" s="145"/>
      <c r="J96" s="134"/>
      <c r="K96" s="134"/>
      <c r="L96" s="251"/>
      <c r="M96" s="251"/>
      <c r="N96" s="251"/>
      <c r="O96" s="139"/>
    </row>
    <row r="97" spans="1:15" ht="12.75">
      <c r="A97" s="142"/>
      <c r="B97" s="137"/>
      <c r="C97" s="134"/>
      <c r="D97" s="134"/>
      <c r="E97" s="145"/>
      <c r="F97" s="134"/>
      <c r="G97" s="134"/>
      <c r="H97" s="134"/>
      <c r="I97" s="145"/>
      <c r="J97" s="134"/>
      <c r="K97" s="134"/>
      <c r="L97" s="251"/>
      <c r="M97" s="251"/>
      <c r="N97" s="251"/>
      <c r="O97" s="139"/>
    </row>
    <row r="98" spans="1:15" ht="12.75">
      <c r="A98" s="142"/>
      <c r="B98" s="137"/>
      <c r="C98" s="134"/>
      <c r="D98" s="134"/>
      <c r="E98" s="145"/>
      <c r="F98" s="134"/>
      <c r="G98" s="134"/>
      <c r="H98" s="134"/>
      <c r="I98" s="145"/>
      <c r="J98" s="134"/>
      <c r="K98" s="134"/>
      <c r="L98" s="251"/>
      <c r="M98" s="251"/>
      <c r="N98" s="251"/>
      <c r="O98" s="139"/>
    </row>
    <row r="99" spans="1:15" ht="12.75">
      <c r="A99" s="142"/>
      <c r="B99" s="137"/>
      <c r="C99" s="134"/>
      <c r="D99" s="134"/>
      <c r="E99" s="145"/>
      <c r="F99" s="134"/>
      <c r="G99" s="134"/>
      <c r="H99" s="134"/>
      <c r="I99" s="145"/>
      <c r="J99" s="134"/>
      <c r="K99" s="134"/>
      <c r="L99" s="251"/>
      <c r="M99" s="251"/>
      <c r="N99" s="251"/>
      <c r="O99" s="139"/>
    </row>
    <row r="100" spans="1:15" ht="12.75">
      <c r="A100" s="142"/>
      <c r="B100" s="137"/>
      <c r="C100" s="134"/>
      <c r="D100" s="134"/>
      <c r="E100" s="145"/>
      <c r="F100" s="134"/>
      <c r="G100" s="134"/>
      <c r="H100" s="134"/>
      <c r="I100" s="145"/>
      <c r="J100" s="134"/>
      <c r="K100" s="134"/>
      <c r="L100" s="251"/>
      <c r="M100" s="251"/>
      <c r="N100" s="251"/>
      <c r="O100" s="139"/>
    </row>
    <row r="101" spans="1:15" ht="12.75">
      <c r="A101" s="142"/>
      <c r="B101" s="137"/>
      <c r="C101" s="134"/>
      <c r="D101" s="134"/>
      <c r="E101" s="145"/>
      <c r="F101" s="134"/>
      <c r="G101" s="134"/>
      <c r="H101" s="134"/>
      <c r="I101" s="145"/>
      <c r="J101" s="134"/>
      <c r="K101" s="134"/>
      <c r="L101" s="251"/>
      <c r="M101" s="251"/>
      <c r="N101" s="251"/>
      <c r="O101" s="139"/>
    </row>
    <row r="102" spans="1:15" ht="12.75">
      <c r="A102" s="142"/>
      <c r="B102" s="137"/>
      <c r="C102" s="134"/>
      <c r="D102" s="134"/>
      <c r="E102" s="145"/>
      <c r="F102" s="134"/>
      <c r="G102" s="134"/>
      <c r="H102" s="134"/>
      <c r="I102" s="145"/>
      <c r="J102" s="134"/>
      <c r="K102" s="134"/>
      <c r="L102" s="251"/>
      <c r="M102" s="251"/>
      <c r="N102" s="251"/>
      <c r="O102" s="139"/>
    </row>
    <row r="103" spans="1:15" ht="12.75">
      <c r="A103" s="142"/>
      <c r="B103" s="137"/>
      <c r="C103" s="134"/>
      <c r="D103" s="134"/>
      <c r="E103" s="145"/>
      <c r="F103" s="134"/>
      <c r="G103" s="134"/>
      <c r="H103" s="134"/>
      <c r="I103" s="145"/>
      <c r="J103" s="134"/>
      <c r="K103" s="134"/>
      <c r="L103" s="251"/>
      <c r="M103" s="251"/>
      <c r="N103" s="251"/>
      <c r="O103" s="139"/>
    </row>
    <row r="104" spans="1:15" ht="12.75">
      <c r="A104" s="142"/>
      <c r="B104" s="137"/>
      <c r="C104" s="134"/>
      <c r="D104" s="134"/>
      <c r="E104" s="145"/>
      <c r="F104" s="134"/>
      <c r="G104" s="134"/>
      <c r="H104" s="134"/>
      <c r="I104" s="145"/>
      <c r="J104" s="134"/>
      <c r="K104" s="134"/>
      <c r="L104" s="251"/>
      <c r="M104" s="251"/>
      <c r="N104" s="251"/>
      <c r="O104" s="139"/>
    </row>
    <row r="105" spans="1:15" ht="12.75">
      <c r="A105" s="142"/>
      <c r="B105" s="137"/>
      <c r="C105" s="134"/>
      <c r="D105" s="134"/>
      <c r="E105" s="145"/>
      <c r="F105" s="134"/>
      <c r="G105" s="134"/>
      <c r="H105" s="134"/>
      <c r="I105" s="145"/>
      <c r="J105" s="134"/>
      <c r="K105" s="134"/>
      <c r="L105" s="251"/>
      <c r="M105" s="251"/>
      <c r="N105" s="251"/>
      <c r="O105" s="139"/>
    </row>
    <row r="106" spans="1:15" ht="12.75">
      <c r="A106" s="142"/>
      <c r="B106" s="137"/>
      <c r="C106" s="134"/>
      <c r="D106" s="134"/>
      <c r="E106" s="145"/>
      <c r="F106" s="134"/>
      <c r="G106" s="134"/>
      <c r="H106" s="134"/>
      <c r="I106" s="145"/>
      <c r="J106" s="134"/>
      <c r="K106" s="134"/>
      <c r="L106" s="251"/>
      <c r="M106" s="251"/>
      <c r="N106" s="251"/>
      <c r="O106" s="139"/>
    </row>
    <row r="107" spans="1:15" ht="12.75">
      <c r="A107" s="142"/>
      <c r="B107" s="137"/>
      <c r="C107" s="134"/>
      <c r="D107" s="134"/>
      <c r="E107" s="145"/>
      <c r="F107" s="134"/>
      <c r="G107" s="134"/>
      <c r="H107" s="134"/>
      <c r="I107" s="145"/>
      <c r="J107" s="134"/>
      <c r="K107" s="134"/>
      <c r="L107" s="251"/>
      <c r="M107" s="251"/>
      <c r="N107" s="251"/>
      <c r="O107" s="139"/>
    </row>
    <row r="108" spans="1:15" ht="12.75">
      <c r="A108" s="142"/>
      <c r="B108" s="137"/>
      <c r="C108" s="134"/>
      <c r="D108" s="134"/>
      <c r="E108" s="145"/>
      <c r="F108" s="134"/>
      <c r="G108" s="134"/>
      <c r="H108" s="134"/>
      <c r="I108" s="145"/>
      <c r="J108" s="134"/>
      <c r="K108" s="134"/>
      <c r="L108" s="251"/>
      <c r="M108" s="251"/>
      <c r="N108" s="251"/>
      <c r="O108" s="139"/>
    </row>
    <row r="109" spans="1:15" ht="12.75">
      <c r="A109" s="142"/>
      <c r="B109" s="137"/>
      <c r="C109" s="134"/>
      <c r="D109" s="134"/>
      <c r="E109" s="145"/>
      <c r="F109" s="134"/>
      <c r="G109" s="134"/>
      <c r="H109" s="134"/>
      <c r="I109" s="145"/>
      <c r="J109" s="134"/>
      <c r="K109" s="134"/>
      <c r="L109" s="251"/>
      <c r="M109" s="251"/>
      <c r="N109" s="251"/>
      <c r="O109" s="139"/>
    </row>
    <row r="110" spans="1:15" ht="12.75">
      <c r="A110" s="142"/>
      <c r="B110" s="137"/>
      <c r="C110" s="134"/>
      <c r="D110" s="134"/>
      <c r="E110" s="145"/>
      <c r="F110" s="134"/>
      <c r="G110" s="134"/>
      <c r="H110" s="134"/>
      <c r="I110" s="145"/>
      <c r="J110" s="134"/>
      <c r="K110" s="134"/>
      <c r="L110" s="251"/>
      <c r="M110" s="251"/>
      <c r="N110" s="251"/>
      <c r="O110" s="139"/>
    </row>
    <row r="111" spans="1:15" ht="12.75">
      <c r="A111" s="142"/>
      <c r="B111" s="137"/>
      <c r="C111" s="134"/>
      <c r="D111" s="134"/>
      <c r="E111" s="145"/>
      <c r="F111" s="134"/>
      <c r="G111" s="134"/>
      <c r="H111" s="134"/>
      <c r="I111" s="145"/>
      <c r="J111" s="134"/>
      <c r="K111" s="134"/>
      <c r="L111" s="251"/>
      <c r="M111" s="251"/>
      <c r="N111" s="251"/>
      <c r="O111" s="139"/>
    </row>
    <row r="112" spans="1:15" ht="12.75">
      <c r="A112" s="142"/>
      <c r="B112" s="137"/>
      <c r="C112" s="134"/>
      <c r="D112" s="134"/>
      <c r="E112" s="145"/>
      <c r="F112" s="134"/>
      <c r="G112" s="134"/>
      <c r="H112" s="134"/>
      <c r="I112" s="145"/>
      <c r="J112" s="134"/>
      <c r="K112" s="134"/>
      <c r="L112" s="251"/>
      <c r="M112" s="251"/>
      <c r="N112" s="251"/>
      <c r="O112" s="139"/>
    </row>
    <row r="113" spans="1:15" ht="12.75">
      <c r="A113" s="142"/>
      <c r="B113" s="137"/>
      <c r="C113" s="134"/>
      <c r="D113" s="134"/>
      <c r="E113" s="145"/>
      <c r="F113" s="134"/>
      <c r="G113" s="134"/>
      <c r="H113" s="134"/>
      <c r="I113" s="145"/>
      <c r="J113" s="134"/>
      <c r="K113" s="134"/>
      <c r="L113" s="251"/>
      <c r="M113" s="251"/>
      <c r="N113" s="251"/>
      <c r="O113" s="139"/>
    </row>
    <row r="114" spans="1:15" ht="12.75">
      <c r="A114" s="142"/>
      <c r="B114" s="137"/>
      <c r="C114" s="134"/>
      <c r="D114" s="134"/>
      <c r="E114" s="145"/>
      <c r="F114" s="134"/>
      <c r="G114" s="134"/>
      <c r="H114" s="134"/>
      <c r="I114" s="145"/>
      <c r="J114" s="134"/>
      <c r="K114" s="134"/>
      <c r="L114" s="251"/>
      <c r="M114" s="251"/>
      <c r="N114" s="251"/>
      <c r="O114" s="139"/>
    </row>
    <row r="115" spans="1:15" ht="12.75">
      <c r="A115" s="142"/>
      <c r="B115" s="137"/>
      <c r="C115" s="134"/>
      <c r="D115" s="134"/>
      <c r="E115" s="145"/>
      <c r="F115" s="134"/>
      <c r="G115" s="134"/>
      <c r="H115" s="134"/>
      <c r="I115" s="145"/>
      <c r="J115" s="134"/>
      <c r="K115" s="134"/>
      <c r="L115" s="251"/>
      <c r="M115" s="251"/>
      <c r="N115" s="251"/>
      <c r="O115" s="139"/>
    </row>
    <row r="116" spans="1:15" ht="12.75">
      <c r="A116" s="142"/>
      <c r="B116" s="137"/>
      <c r="C116" s="134"/>
      <c r="D116" s="134"/>
      <c r="E116" s="145"/>
      <c r="F116" s="134"/>
      <c r="G116" s="134"/>
      <c r="H116" s="134"/>
      <c r="I116" s="145"/>
      <c r="J116" s="134"/>
      <c r="K116" s="134"/>
      <c r="L116" s="251"/>
      <c r="M116" s="251"/>
      <c r="N116" s="251"/>
      <c r="O116" s="139"/>
    </row>
    <row r="117" spans="1:15" ht="12.75">
      <c r="A117" s="142"/>
      <c r="B117" s="137"/>
      <c r="C117" s="134"/>
      <c r="D117" s="134"/>
      <c r="E117" s="145"/>
      <c r="F117" s="134"/>
      <c r="G117" s="134"/>
      <c r="H117" s="134"/>
      <c r="I117" s="145"/>
      <c r="J117" s="134"/>
      <c r="K117" s="134"/>
      <c r="L117" s="251"/>
      <c r="M117" s="251"/>
      <c r="N117" s="251"/>
      <c r="O117" s="139"/>
    </row>
    <row r="118" spans="1:15" ht="12.75">
      <c r="A118" s="142"/>
      <c r="B118" s="137"/>
      <c r="C118" s="134"/>
      <c r="D118" s="134"/>
      <c r="E118" s="145"/>
      <c r="F118" s="134"/>
      <c r="G118" s="134"/>
      <c r="H118" s="134"/>
      <c r="I118" s="145"/>
      <c r="J118" s="134"/>
      <c r="K118" s="134"/>
      <c r="L118" s="251"/>
      <c r="M118" s="251"/>
      <c r="N118" s="251"/>
      <c r="O118" s="139"/>
    </row>
    <row r="119" spans="1:15" ht="12.75">
      <c r="A119" s="142"/>
      <c r="B119" s="137"/>
      <c r="C119" s="134"/>
      <c r="D119" s="134"/>
      <c r="E119" s="145"/>
      <c r="F119" s="134"/>
      <c r="G119" s="134"/>
      <c r="H119" s="134"/>
      <c r="I119" s="145"/>
      <c r="J119" s="134"/>
      <c r="K119" s="134"/>
      <c r="L119" s="251"/>
      <c r="M119" s="251"/>
      <c r="N119" s="251"/>
      <c r="O119" s="139"/>
    </row>
    <row r="120" spans="1:15" ht="12.75">
      <c r="A120" s="142"/>
      <c r="B120" s="137"/>
      <c r="C120" s="134"/>
      <c r="D120" s="134"/>
      <c r="E120" s="145"/>
      <c r="F120" s="134"/>
      <c r="G120" s="134"/>
      <c r="H120" s="134"/>
      <c r="I120" s="145"/>
      <c r="J120" s="134"/>
      <c r="K120" s="134"/>
      <c r="L120" s="251"/>
      <c r="M120" s="251"/>
      <c r="N120" s="251"/>
      <c r="O120" s="139"/>
    </row>
    <row r="121" spans="1:15" ht="12.75">
      <c r="A121" s="142"/>
      <c r="B121" s="137"/>
      <c r="C121" s="134"/>
      <c r="D121" s="134"/>
      <c r="E121" s="145"/>
      <c r="F121" s="134"/>
      <c r="G121" s="134"/>
      <c r="H121" s="134"/>
      <c r="I121" s="145"/>
      <c r="J121" s="134"/>
      <c r="K121" s="134"/>
      <c r="L121" s="251"/>
      <c r="M121" s="251"/>
      <c r="N121" s="251"/>
      <c r="O121" s="139"/>
    </row>
    <row r="122" spans="1:15" ht="12.75">
      <c r="A122" s="142"/>
      <c r="B122" s="137"/>
      <c r="C122" s="134"/>
      <c r="D122" s="134"/>
      <c r="E122" s="145"/>
      <c r="F122" s="134"/>
      <c r="G122" s="134"/>
      <c r="H122" s="134"/>
      <c r="I122" s="145"/>
      <c r="J122" s="134"/>
      <c r="K122" s="134"/>
      <c r="L122" s="251"/>
      <c r="M122" s="251"/>
      <c r="N122" s="251"/>
      <c r="O122" s="139"/>
    </row>
    <row r="123" spans="1:15" ht="12.75">
      <c r="A123" s="142"/>
      <c r="B123" s="137"/>
      <c r="C123" s="134"/>
      <c r="D123" s="134"/>
      <c r="E123" s="145"/>
      <c r="F123" s="134"/>
      <c r="G123" s="134"/>
      <c r="H123" s="134"/>
      <c r="I123" s="145"/>
      <c r="J123" s="134"/>
      <c r="K123" s="134"/>
      <c r="L123" s="251"/>
      <c r="M123" s="251"/>
      <c r="N123" s="251"/>
      <c r="O123" s="139"/>
    </row>
    <row r="124" spans="1:15" ht="12.75">
      <c r="A124" s="142"/>
      <c r="B124" s="137"/>
      <c r="C124" s="134"/>
      <c r="D124" s="134"/>
      <c r="E124" s="145"/>
      <c r="F124" s="134"/>
      <c r="G124" s="134"/>
      <c r="H124" s="134"/>
      <c r="I124" s="145"/>
      <c r="J124" s="134"/>
      <c r="K124" s="134"/>
      <c r="L124" s="251"/>
      <c r="M124" s="251"/>
      <c r="N124" s="251"/>
      <c r="O124" s="139"/>
    </row>
    <row r="125" spans="1:15" ht="12.75">
      <c r="A125" s="142"/>
      <c r="B125" s="137"/>
      <c r="C125" s="134"/>
      <c r="D125" s="134"/>
      <c r="E125" s="145"/>
      <c r="F125" s="134"/>
      <c r="G125" s="134"/>
      <c r="H125" s="134"/>
      <c r="I125" s="145"/>
      <c r="J125" s="134"/>
      <c r="K125" s="134"/>
      <c r="L125" s="251"/>
      <c r="M125" s="251"/>
      <c r="N125" s="251"/>
      <c r="O125" s="139"/>
    </row>
    <row r="126" spans="1:15" ht="12.75">
      <c r="A126" s="142"/>
      <c r="B126" s="137"/>
      <c r="C126" s="134"/>
      <c r="D126" s="134"/>
      <c r="E126" s="145"/>
      <c r="F126" s="134"/>
      <c r="G126" s="134"/>
      <c r="H126" s="134"/>
      <c r="I126" s="145"/>
      <c r="J126" s="134"/>
      <c r="K126" s="134"/>
      <c r="L126" s="251"/>
      <c r="M126" s="251"/>
      <c r="N126" s="251"/>
      <c r="O126" s="139"/>
    </row>
    <row r="127" spans="1:15" ht="12.75">
      <c r="A127" s="142"/>
      <c r="B127" s="137"/>
      <c r="C127" s="134"/>
      <c r="D127" s="134"/>
      <c r="E127" s="145"/>
      <c r="F127" s="134"/>
      <c r="G127" s="134"/>
      <c r="H127" s="134"/>
      <c r="I127" s="145"/>
      <c r="J127" s="134"/>
      <c r="K127" s="134"/>
      <c r="L127" s="251"/>
      <c r="M127" s="251"/>
      <c r="N127" s="251"/>
      <c r="O127" s="139"/>
    </row>
    <row r="128" spans="1:15" ht="12.75">
      <c r="A128" s="142"/>
      <c r="B128" s="137"/>
      <c r="C128" s="134"/>
      <c r="D128" s="134"/>
      <c r="E128" s="145"/>
      <c r="F128" s="134"/>
      <c r="G128" s="134"/>
      <c r="H128" s="134"/>
      <c r="I128" s="145"/>
      <c r="J128" s="134"/>
      <c r="K128" s="134"/>
      <c r="L128" s="251"/>
      <c r="M128" s="251"/>
      <c r="N128" s="251"/>
      <c r="O128" s="139"/>
    </row>
    <row r="129" spans="1:15" ht="12.75">
      <c r="A129" s="142"/>
      <c r="B129" s="137"/>
      <c r="C129" s="134"/>
      <c r="D129" s="134"/>
      <c r="E129" s="145"/>
      <c r="F129" s="134"/>
      <c r="G129" s="134"/>
      <c r="H129" s="134"/>
      <c r="I129" s="145"/>
      <c r="J129" s="134"/>
      <c r="K129" s="134"/>
      <c r="L129" s="251"/>
      <c r="M129" s="251"/>
      <c r="N129" s="251"/>
      <c r="O129" s="139"/>
    </row>
    <row r="130" spans="1:15" ht="12.75">
      <c r="A130" s="142"/>
      <c r="B130" s="137"/>
      <c r="C130" s="134"/>
      <c r="D130" s="134"/>
      <c r="E130" s="145"/>
      <c r="F130" s="134"/>
      <c r="G130" s="134"/>
      <c r="H130" s="134"/>
      <c r="I130" s="145"/>
      <c r="J130" s="134"/>
      <c r="K130" s="134"/>
      <c r="L130" s="251"/>
      <c r="M130" s="251"/>
      <c r="N130" s="251"/>
      <c r="O130" s="139"/>
    </row>
    <row r="131" spans="1:15" ht="12.75">
      <c r="A131" s="142"/>
      <c r="B131" s="137"/>
      <c r="C131" s="134"/>
      <c r="D131" s="134"/>
      <c r="E131" s="145"/>
      <c r="F131" s="134"/>
      <c r="G131" s="134"/>
      <c r="H131" s="134"/>
      <c r="I131" s="145"/>
      <c r="J131" s="134"/>
      <c r="K131" s="134"/>
      <c r="L131" s="251"/>
      <c r="M131" s="251"/>
      <c r="N131" s="251"/>
      <c r="O131" s="139"/>
    </row>
    <row r="132" spans="1:15" ht="12.75">
      <c r="A132" s="142"/>
      <c r="B132" s="137"/>
      <c r="C132" s="134"/>
      <c r="D132" s="134"/>
      <c r="E132" s="145"/>
      <c r="F132" s="134"/>
      <c r="G132" s="134"/>
      <c r="H132" s="134"/>
      <c r="I132" s="145"/>
      <c r="J132" s="134"/>
      <c r="K132" s="134"/>
      <c r="L132" s="251"/>
      <c r="M132" s="251"/>
      <c r="N132" s="251"/>
      <c r="O132" s="139"/>
    </row>
    <row r="133" spans="1:15" ht="12.75">
      <c r="A133" s="142"/>
      <c r="B133" s="137"/>
      <c r="C133" s="134"/>
      <c r="D133" s="134"/>
      <c r="E133" s="145"/>
      <c r="F133" s="134"/>
      <c r="G133" s="134"/>
      <c r="H133" s="134"/>
      <c r="I133" s="145"/>
      <c r="J133" s="134"/>
      <c r="K133" s="134"/>
      <c r="L133" s="251"/>
      <c r="M133" s="251"/>
      <c r="N133" s="251"/>
      <c r="O133" s="139"/>
    </row>
    <row r="134" spans="1:15" ht="12.75">
      <c r="A134" s="142"/>
      <c r="B134" s="137"/>
      <c r="C134" s="134"/>
      <c r="D134" s="134"/>
      <c r="E134" s="145"/>
      <c r="F134" s="134"/>
      <c r="G134" s="134"/>
      <c r="H134" s="134"/>
      <c r="I134" s="145"/>
      <c r="J134" s="134"/>
      <c r="K134" s="134"/>
      <c r="L134" s="251"/>
      <c r="M134" s="251"/>
      <c r="N134" s="251"/>
      <c r="O134" s="139"/>
    </row>
    <row r="135" spans="1:15" ht="12.75">
      <c r="A135" s="142"/>
      <c r="B135" s="137"/>
      <c r="C135" s="134"/>
      <c r="D135" s="134"/>
      <c r="E135" s="145"/>
      <c r="F135" s="134"/>
      <c r="G135" s="134"/>
      <c r="H135" s="134"/>
      <c r="I135" s="145"/>
      <c r="J135" s="134"/>
      <c r="K135" s="134"/>
      <c r="L135" s="251"/>
      <c r="M135" s="251"/>
      <c r="N135" s="251"/>
      <c r="O135" s="139"/>
    </row>
    <row r="136" spans="1:15" ht="12.75">
      <c r="A136" s="142"/>
      <c r="B136" s="137"/>
      <c r="C136" s="134"/>
      <c r="D136" s="134"/>
      <c r="E136" s="145"/>
      <c r="F136" s="134"/>
      <c r="G136" s="134"/>
      <c r="H136" s="134"/>
      <c r="I136" s="145"/>
      <c r="J136" s="134"/>
      <c r="K136" s="134"/>
      <c r="L136" s="251"/>
      <c r="M136" s="251"/>
      <c r="N136" s="251"/>
      <c r="O136" s="139"/>
    </row>
    <row r="137" spans="1:15" ht="12.75">
      <c r="A137" s="142"/>
      <c r="B137" s="137"/>
      <c r="C137" s="134"/>
      <c r="D137" s="134"/>
      <c r="E137" s="145"/>
      <c r="F137" s="134"/>
      <c r="G137" s="134"/>
      <c r="H137" s="134"/>
      <c r="I137" s="145"/>
      <c r="J137" s="134"/>
      <c r="K137" s="134"/>
      <c r="L137" s="251"/>
      <c r="M137" s="251"/>
      <c r="N137" s="251"/>
      <c r="O137" s="139"/>
    </row>
    <row r="138" spans="1:15" ht="12.75">
      <c r="A138" s="142"/>
      <c r="B138" s="137"/>
      <c r="C138" s="134"/>
      <c r="D138" s="134"/>
      <c r="E138" s="145"/>
      <c r="F138" s="134"/>
      <c r="G138" s="134"/>
      <c r="H138" s="134"/>
      <c r="I138" s="145"/>
      <c r="J138" s="134"/>
      <c r="K138" s="134"/>
      <c r="L138" s="251"/>
      <c r="M138" s="251"/>
      <c r="N138" s="251"/>
      <c r="O138" s="139"/>
    </row>
    <row r="139" spans="1:15" ht="12.75">
      <c r="A139" s="142"/>
      <c r="B139" s="137"/>
      <c r="C139" s="134"/>
      <c r="D139" s="134"/>
      <c r="E139" s="145"/>
      <c r="F139" s="134"/>
      <c r="G139" s="134"/>
      <c r="H139" s="134"/>
      <c r="I139" s="145"/>
      <c r="J139" s="134"/>
      <c r="K139" s="134"/>
      <c r="L139" s="251"/>
      <c r="M139" s="251"/>
      <c r="N139" s="251"/>
      <c r="O139" s="139"/>
    </row>
    <row r="140" spans="1:15" ht="12.75">
      <c r="A140" s="142"/>
      <c r="B140" s="137"/>
      <c r="C140" s="134"/>
      <c r="D140" s="134"/>
      <c r="E140" s="145"/>
      <c r="F140" s="134"/>
      <c r="G140" s="134"/>
      <c r="H140" s="134"/>
      <c r="I140" s="145"/>
      <c r="J140" s="134"/>
      <c r="K140" s="134"/>
      <c r="L140" s="251"/>
      <c r="M140" s="251"/>
      <c r="N140" s="251"/>
      <c r="O140" s="139"/>
    </row>
    <row r="141" spans="1:15" ht="12.75">
      <c r="A141" s="142"/>
      <c r="B141" s="137"/>
      <c r="C141" s="134"/>
      <c r="D141" s="134"/>
      <c r="E141" s="145"/>
      <c r="F141" s="134"/>
      <c r="G141" s="134"/>
      <c r="H141" s="134"/>
      <c r="I141" s="145"/>
      <c r="J141" s="134"/>
      <c r="K141" s="134"/>
      <c r="L141" s="251"/>
      <c r="M141" s="251"/>
      <c r="N141" s="251"/>
      <c r="O141" s="139"/>
    </row>
    <row r="142" spans="1:15" ht="12.75">
      <c r="A142" s="142"/>
      <c r="B142" s="137"/>
      <c r="C142" s="134"/>
      <c r="D142" s="134"/>
      <c r="E142" s="145"/>
      <c r="F142" s="134"/>
      <c r="G142" s="134"/>
      <c r="H142" s="134"/>
      <c r="I142" s="145"/>
      <c r="J142" s="134"/>
      <c r="K142" s="134"/>
      <c r="L142" s="251"/>
      <c r="M142" s="251"/>
      <c r="N142" s="251"/>
      <c r="O142" s="139"/>
    </row>
    <row r="143" spans="1:15" ht="12.75">
      <c r="A143" s="142"/>
      <c r="B143" s="137"/>
      <c r="C143" s="134"/>
      <c r="D143" s="134"/>
      <c r="E143" s="145"/>
      <c r="F143" s="134"/>
      <c r="G143" s="134"/>
      <c r="H143" s="134"/>
      <c r="I143" s="145"/>
      <c r="J143" s="134"/>
      <c r="K143" s="134"/>
      <c r="L143" s="251"/>
      <c r="M143" s="251"/>
      <c r="N143" s="251"/>
      <c r="O143" s="139"/>
    </row>
    <row r="144" spans="1:15" ht="12.75">
      <c r="A144" s="142"/>
      <c r="B144" s="137"/>
      <c r="C144" s="134"/>
      <c r="D144" s="134"/>
      <c r="E144" s="145"/>
      <c r="F144" s="134"/>
      <c r="G144" s="134"/>
      <c r="H144" s="134"/>
      <c r="I144" s="145"/>
      <c r="J144" s="134"/>
      <c r="K144" s="134"/>
      <c r="L144" s="251"/>
      <c r="M144" s="251"/>
      <c r="N144" s="251"/>
      <c r="O144" s="139"/>
    </row>
    <row r="145" spans="1:15" ht="12.75">
      <c r="A145" s="142"/>
      <c r="B145" s="137"/>
      <c r="C145" s="134"/>
      <c r="D145" s="134"/>
      <c r="E145" s="145"/>
      <c r="F145" s="134"/>
      <c r="G145" s="134"/>
      <c r="H145" s="134"/>
      <c r="I145" s="145"/>
      <c r="J145" s="134"/>
      <c r="K145" s="134"/>
      <c r="L145" s="251"/>
      <c r="M145" s="251"/>
      <c r="N145" s="251"/>
      <c r="O145" s="139"/>
    </row>
    <row r="146" spans="1:15" ht="12.75">
      <c r="A146" s="142"/>
      <c r="B146" s="137"/>
      <c r="C146" s="134"/>
      <c r="D146" s="134"/>
      <c r="E146" s="145"/>
      <c r="F146" s="134"/>
      <c r="G146" s="134"/>
      <c r="H146" s="134"/>
      <c r="I146" s="145"/>
      <c r="J146" s="134"/>
      <c r="K146" s="134"/>
      <c r="L146" s="251"/>
      <c r="M146" s="251"/>
      <c r="N146" s="251"/>
      <c r="O146" s="139"/>
    </row>
    <row r="147" spans="1:15" ht="12.75">
      <c r="A147" s="142"/>
      <c r="B147" s="137"/>
      <c r="C147" s="134"/>
      <c r="D147" s="134"/>
      <c r="E147" s="145"/>
      <c r="F147" s="134"/>
      <c r="G147" s="134"/>
      <c r="H147" s="134"/>
      <c r="I147" s="145"/>
      <c r="J147" s="134"/>
      <c r="K147" s="134"/>
      <c r="L147" s="251"/>
      <c r="M147" s="251"/>
      <c r="N147" s="251"/>
      <c r="O147" s="139"/>
    </row>
  </sheetData>
  <sheetProtection selectLockedCells="1" selectUnlockedCells="1"/>
  <mergeCells count="22">
    <mergeCell ref="A3:K3"/>
    <mergeCell ref="A4:K4"/>
    <mergeCell ref="A5:K5"/>
    <mergeCell ref="A6:K6"/>
    <mergeCell ref="A7:K7"/>
    <mergeCell ref="A8:K8"/>
    <mergeCell ref="A9:K9"/>
    <mergeCell ref="A10:K10"/>
    <mergeCell ref="A11:K11"/>
    <mergeCell ref="A13:O14"/>
    <mergeCell ref="A16:A17"/>
    <mergeCell ref="B16:B17"/>
    <mergeCell ref="C16:D16"/>
    <mergeCell ref="E16:E17"/>
    <mergeCell ref="F16:F17"/>
    <mergeCell ref="G16:G17"/>
    <mergeCell ref="H16:H17"/>
    <mergeCell ref="I16:I17"/>
    <mergeCell ref="J16:J17"/>
    <mergeCell ref="L16:L17"/>
    <mergeCell ref="M16:M17"/>
    <mergeCell ref="N16:O16"/>
  </mergeCells>
  <dataValidations count="9">
    <dataValidation type="list" allowBlank="1" showErrorMessage="1" error="The entry you have entered is not valid" sqref="A18:A147">
      <formula1>Fund</formula1>
      <formula2>0</formula2>
    </dataValidation>
    <dataValidation type="list" allowBlank="1" showErrorMessage="1" error="The entry you have entered is not valid" sqref="E18:E147 I18:I147">
      <formula1>Country2</formula1>
      <formula2>0</formula2>
    </dataValidation>
    <dataValidation type="list" allowBlank="1" showErrorMessage="1" error="The entry you have entered is not valid" sqref="J18:J147">
      <formula1>currency</formula1>
      <formula2>0</formula2>
    </dataValidation>
    <dataValidation type="list" allowBlank="1" showErrorMessage="1" error="The entry you have entered is not valid" sqref="K18:K147">
      <formula1>Coupon</formula1>
      <formula2>0</formula2>
    </dataValidation>
    <dataValidation type="list" allowBlank="1" showErrorMessage="1" error="The entry you have entered is not valid" sqref="C18:C147">
      <formula1>CreditRating</formula1>
      <formula2>0</formula2>
    </dataValidation>
    <dataValidation type="list" allowBlank="1" showErrorMessage="1" error="The entry you have entered is not valid" sqref="D18:D147">
      <formula1>CreditRatingAgency</formula1>
      <formula2>0</formula2>
    </dataValidation>
    <dataValidation type="list" allowBlank="1" showErrorMessage="1" error="The entry you have entered is not valid" sqref="F18:F147">
      <formula1>AssetCategories</formula1>
      <formula2>0</formula2>
    </dataValidation>
    <dataValidation type="list" allowBlank="1" showErrorMessage="1" error="The entry you have entered is not valid" sqref="G18:G147">
      <formula1>Derivatives</formula1>
      <formula2>0</formula2>
    </dataValidation>
    <dataValidation type="list" allowBlank="1" showErrorMessage="1" error="The entry you have entered is not valid" sqref="H18:H147">
      <formula1>Listing2</formula1>
      <formula2>0</formula2>
    </dataValidation>
  </dataValidations>
  <printOptions/>
  <pageMargins left="0.5118055555555555" right="0.4722222222222222" top="0.43333333333333335" bottom="0.7479166666666667" header="0.5118055555555555" footer="0.31527777777777777"/>
  <pageSetup fitToHeight="1" fitToWidth="1" horizontalDpi="300" verticalDpi="300" orientation="landscape"/>
  <headerFooter alignWithMargins="0">
    <oddFooter>&amp;R&amp;"Calibri,Regular"&amp;14&amp;F
&amp;A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34707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 </cp:lastModifiedBy>
  <dcterms:modified xsi:type="dcterms:W3CDTF">2019-03-27T08:49:18Z</dcterms:modified>
  <cp:category/>
  <cp:version/>
  <cp:contentType/>
  <cp:contentStatus/>
  <cp:revision>15</cp:revision>
</cp:coreProperties>
</file>